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企业排名" sheetId="3" r:id="rId1"/>
    <sheet name="车辆排名" sheetId="4" r:id="rId2"/>
  </sheets>
  <calcPr calcId="144525"/>
</workbook>
</file>

<file path=xl/sharedStrings.xml><?xml version="1.0" encoding="utf-8"?>
<sst xmlns="http://schemas.openxmlformats.org/spreadsheetml/2006/main" count="533" uniqueCount="221">
  <si>
    <r>
      <rPr>
        <b/>
        <sz val="16"/>
        <color theme="1"/>
        <rFont val="宋体"/>
        <charset val="134"/>
        <scheme val="minor"/>
      </rPr>
      <t>出租车企业“双评议”月度排名(</t>
    </r>
    <r>
      <rPr>
        <b/>
        <sz val="16"/>
        <color rgb="FF000000"/>
        <rFont val="宋体"/>
        <charset val="134"/>
      </rPr>
      <t>5月份)</t>
    </r>
  </si>
  <si>
    <t>填报单位：武汉市交通运输综合执法支队</t>
  </si>
  <si>
    <t>填报时间：2022年6月13日</t>
  </si>
  <si>
    <t>序号</t>
  </si>
  <si>
    <t>单位</t>
  </si>
  <si>
    <t>车辆数</t>
  </si>
  <si>
    <t>扫码   次数</t>
  </si>
  <si>
    <t>日均   扫码次数</t>
  </si>
  <si>
    <t>满意数</t>
  </si>
  <si>
    <t>满意率</t>
  </si>
  <si>
    <t>基本   满意数</t>
  </si>
  <si>
    <t>基本   满意率</t>
  </si>
  <si>
    <t>不满意数</t>
  </si>
  <si>
    <t>不满意率</t>
  </si>
  <si>
    <t>综合   满意率</t>
  </si>
  <si>
    <t>综合   得分</t>
  </si>
  <si>
    <t>1减   投诉率</t>
  </si>
  <si>
    <t>排名   得分</t>
  </si>
  <si>
    <t>排名</t>
  </si>
  <si>
    <t>武汉国威出租汽车有限公司</t>
  </si>
  <si>
    <t>137</t>
  </si>
  <si>
    <t>4709</t>
  </si>
  <si>
    <t>1.11</t>
  </si>
  <si>
    <t>4706</t>
  </si>
  <si>
    <t>99.94%</t>
  </si>
  <si>
    <t>1</t>
  </si>
  <si>
    <t>0.02%</t>
  </si>
  <si>
    <t>0</t>
  </si>
  <si>
    <t>0%</t>
  </si>
  <si>
    <t>99.95%</t>
  </si>
  <si>
    <t>499.76</t>
  </si>
  <si>
    <t>前10</t>
  </si>
  <si>
    <t>武汉市宗泰出租汽车有限公司</t>
  </si>
  <si>
    <t>267</t>
  </si>
  <si>
    <t>10557</t>
  </si>
  <si>
    <t>1.28</t>
  </si>
  <si>
    <t>10548</t>
  </si>
  <si>
    <t>99.91%</t>
  </si>
  <si>
    <t>3</t>
  </si>
  <si>
    <t>0.03%</t>
  </si>
  <si>
    <t>2</t>
  </si>
  <si>
    <t>99.93%</t>
  </si>
  <si>
    <t>499.64</t>
  </si>
  <si>
    <t>武汉江满汽车出租有限责任公司</t>
  </si>
  <si>
    <t>374</t>
  </si>
  <si>
    <t>13081</t>
  </si>
  <si>
    <t>1.13</t>
  </si>
  <si>
    <t>13049</t>
  </si>
  <si>
    <t>99.76%</t>
  </si>
  <si>
    <t>14</t>
  </si>
  <si>
    <t>0.11%</t>
  </si>
  <si>
    <t>99.83%</t>
  </si>
  <si>
    <t>499.13</t>
  </si>
  <si>
    <t>武汉明天城市快线客运有限责任公司</t>
  </si>
  <si>
    <t>597</t>
  </si>
  <si>
    <t>21887</t>
  </si>
  <si>
    <t>1.18</t>
  </si>
  <si>
    <t>21860</t>
  </si>
  <si>
    <t>99.88%</t>
  </si>
  <si>
    <t>17</t>
  </si>
  <si>
    <t>0.08%</t>
  </si>
  <si>
    <t>武汉大通汽车出租有限公司</t>
  </si>
  <si>
    <t>1656</t>
  </si>
  <si>
    <t>114177</t>
  </si>
  <si>
    <t>2.22</t>
  </si>
  <si>
    <t>114125</t>
  </si>
  <si>
    <t>19</t>
  </si>
  <si>
    <t>7</t>
  </si>
  <si>
    <t>0.01%</t>
  </si>
  <si>
    <t>99.96%</t>
  </si>
  <si>
    <t>499.81</t>
  </si>
  <si>
    <t>武汉市江北汽车出租有限公司</t>
  </si>
  <si>
    <t>269</t>
  </si>
  <si>
    <t>9886</t>
  </si>
  <si>
    <t>1.19</t>
  </si>
  <si>
    <t>9873</t>
  </si>
  <si>
    <t>99.87%</t>
  </si>
  <si>
    <t>6</t>
  </si>
  <si>
    <t>0.06%</t>
  </si>
  <si>
    <t>499.53</t>
  </si>
  <si>
    <t>武汉市云天客运商贸有限公司</t>
  </si>
  <si>
    <t>443</t>
  </si>
  <si>
    <t>18207</t>
  </si>
  <si>
    <t>1.33</t>
  </si>
  <si>
    <t>18191</t>
  </si>
  <si>
    <t>8</t>
  </si>
  <si>
    <t>0.04%</t>
  </si>
  <si>
    <t>499.67</t>
  </si>
  <si>
    <t>武汉恒华汽车出租有限责任公司</t>
  </si>
  <si>
    <t>135</t>
  </si>
  <si>
    <t>4226</t>
  </si>
  <si>
    <t>1.01</t>
  </si>
  <si>
    <t>4225</t>
  </si>
  <si>
    <t>99.98%</t>
  </si>
  <si>
    <t>99.99%</t>
  </si>
  <si>
    <t>499.96</t>
  </si>
  <si>
    <t>武汉市华昌出租汽车有限责任公司</t>
  </si>
  <si>
    <t>1505</t>
  </si>
  <si>
    <t>74357</t>
  </si>
  <si>
    <t>1.59</t>
  </si>
  <si>
    <t>74324</t>
  </si>
  <si>
    <t>15</t>
  </si>
  <si>
    <t>9</t>
  </si>
  <si>
    <t>99.97%</t>
  </si>
  <si>
    <t>499.86</t>
  </si>
  <si>
    <t>武汉天兴出租汽车有限公司</t>
  </si>
  <si>
    <t>616</t>
  </si>
  <si>
    <t>21380</t>
  </si>
  <si>
    <t>1.12</t>
  </si>
  <si>
    <t>21362</t>
  </si>
  <si>
    <t>99.92%</t>
  </si>
  <si>
    <t>11</t>
  </si>
  <si>
    <t>0.05%</t>
  </si>
  <si>
    <t>499.75</t>
  </si>
  <si>
    <t>武汉市建设汽车客运有限公司</t>
  </si>
  <si>
    <t>157</t>
  </si>
  <si>
    <t>3170</t>
  </si>
  <si>
    <t>0.65</t>
  </si>
  <si>
    <t>3167</t>
  </si>
  <si>
    <t>后十</t>
  </si>
  <si>
    <t>武汉侨通客运有限公司</t>
  </si>
  <si>
    <t>172</t>
  </si>
  <si>
    <t>5283</t>
  </si>
  <si>
    <t>0.99</t>
  </si>
  <si>
    <t>5277</t>
  </si>
  <si>
    <t>99.89%</t>
  </si>
  <si>
    <t>499.57</t>
  </si>
  <si>
    <t>武汉长城出租汽车有限公司</t>
  </si>
  <si>
    <t>255</t>
  </si>
  <si>
    <t>6556</t>
  </si>
  <si>
    <t>0.83</t>
  </si>
  <si>
    <t>6553</t>
  </si>
  <si>
    <t>武汉市天长经贸发展有限责任公司</t>
  </si>
  <si>
    <t>142</t>
  </si>
  <si>
    <t>5490</t>
  </si>
  <si>
    <t>1.25</t>
  </si>
  <si>
    <t>5489</t>
  </si>
  <si>
    <t>499.90</t>
  </si>
  <si>
    <t>湖北明洁经贸发展有限公司</t>
  </si>
  <si>
    <t>156</t>
  </si>
  <si>
    <t>1993</t>
  </si>
  <si>
    <t>0.41</t>
  </si>
  <si>
    <t>1986</t>
  </si>
  <si>
    <t>99.65%</t>
  </si>
  <si>
    <t>4</t>
  </si>
  <si>
    <t>0.20%</t>
  </si>
  <si>
    <t>0.10%</t>
  </si>
  <si>
    <t>99.77%</t>
  </si>
  <si>
    <t>498.85</t>
  </si>
  <si>
    <t>武汉葛洲坝出租车有限公司</t>
  </si>
  <si>
    <t>132</t>
  </si>
  <si>
    <t>3946</t>
  </si>
  <si>
    <t>0.96</t>
  </si>
  <si>
    <t>3943</t>
  </si>
  <si>
    <t>499.69</t>
  </si>
  <si>
    <t>武汉中良汽车发展有限公司</t>
  </si>
  <si>
    <t>154</t>
  </si>
  <si>
    <t>4966</t>
  </si>
  <si>
    <t>1.04</t>
  </si>
  <si>
    <t>4962</t>
  </si>
  <si>
    <t>499.66</t>
  </si>
  <si>
    <t>武汉交发运贸有限责任公司</t>
  </si>
  <si>
    <t>44</t>
  </si>
  <si>
    <t>1563</t>
  </si>
  <si>
    <t>1.15</t>
  </si>
  <si>
    <t>1562</t>
  </si>
  <si>
    <t>499.88</t>
  </si>
  <si>
    <t>武汉市昌祥现代交通设施工程有限公司</t>
  </si>
  <si>
    <t>31</t>
  </si>
  <si>
    <t>1038</t>
  </si>
  <si>
    <t>1.08</t>
  </si>
  <si>
    <t>100.00%</t>
  </si>
  <si>
    <t>500.00</t>
  </si>
  <si>
    <t>武汉铁路国际旅行社有限公司出租汽车服务中心</t>
  </si>
  <si>
    <t>84</t>
  </si>
  <si>
    <t>2358</t>
  </si>
  <si>
    <t>0.91</t>
  </si>
  <si>
    <t>2356</t>
  </si>
  <si>
    <t>499.84</t>
  </si>
  <si>
    <t>倒数第一</t>
  </si>
  <si>
    <t>出租车车辆“双评议”月度排名(5月份)</t>
  </si>
  <si>
    <t>车号</t>
  </si>
  <si>
    <t>扫码次数</t>
  </si>
  <si>
    <t>累计不满意数</t>
  </si>
  <si>
    <t>基本满意数</t>
  </si>
  <si>
    <t>基本满意率</t>
  </si>
  <si>
    <t>综合满意率</t>
  </si>
  <si>
    <t>得分</t>
  </si>
  <si>
    <t>鄂AXU004</t>
  </si>
  <si>
    <t>706</t>
  </si>
  <si>
    <t>前十</t>
  </si>
  <si>
    <t>鄂ADS1539</t>
  </si>
  <si>
    <t>558</t>
  </si>
  <si>
    <t>鄂AXC978</t>
  </si>
  <si>
    <t>547</t>
  </si>
  <si>
    <t>鄂AXH548</t>
  </si>
  <si>
    <t>409</t>
  </si>
  <si>
    <t>鄂AXH967</t>
  </si>
  <si>
    <t>354</t>
  </si>
  <si>
    <t>鄂AXR233</t>
  </si>
  <si>
    <t>347</t>
  </si>
  <si>
    <t>鄂AXM457</t>
  </si>
  <si>
    <t>339</t>
  </si>
  <si>
    <t>鄂AXQ978</t>
  </si>
  <si>
    <t>335</t>
  </si>
  <si>
    <t>鄂AXQ892</t>
  </si>
  <si>
    <t>332</t>
  </si>
  <si>
    <t>鄂AXZ600</t>
  </si>
  <si>
    <t>322</t>
  </si>
  <si>
    <t>鄂AXD737</t>
  </si>
  <si>
    <t>0.00%</t>
  </si>
  <si>
    <t>0.00</t>
  </si>
  <si>
    <t>鄂ADL3867</t>
  </si>
  <si>
    <t>鄂AXS200</t>
  </si>
  <si>
    <t>鄂ADL6823</t>
  </si>
  <si>
    <t>鄂AXB328</t>
  </si>
  <si>
    <t>鄂AXK212</t>
  </si>
  <si>
    <t>鄂AXH109</t>
  </si>
  <si>
    <t>鄂AXC088</t>
  </si>
  <si>
    <t>鄂AXB008</t>
  </si>
  <si>
    <t>鄂AXH683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</si>
</sst>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;[Red]0.00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workbookViewId="0">
      <selection activeCell="B21" sqref="B21"/>
    </sheetView>
  </sheetViews>
  <sheetFormatPr defaultColWidth="9" defaultRowHeight="13.5"/>
  <cols>
    <col min="1" max="1" width="4.625" customWidth="1"/>
    <col min="2" max="2" width="28.875" customWidth="1"/>
    <col min="3" max="4" width="6.625" customWidth="1"/>
    <col min="5" max="5" width="9" customWidth="1"/>
    <col min="6" max="6" width="6.625" customWidth="1"/>
    <col min="7" max="7" width="7.25" customWidth="1"/>
    <col min="8" max="9" width="6.625" customWidth="1"/>
    <col min="10" max="10" width="8.625" customWidth="1"/>
    <col min="11" max="11" width="7.125" customWidth="1"/>
    <col min="12" max="12" width="7.75" customWidth="1"/>
    <col min="13" max="13" width="6.25" customWidth="1"/>
    <col min="14" max="14" width="7.5" customWidth="1"/>
    <col min="15" max="15" width="6.625" customWidth="1"/>
    <col min="16" max="16" width="5.75" customWidth="1"/>
  </cols>
  <sheetData>
    <row r="1" ht="20.25" spans="1:16">
      <c r="A1" s="14" t="s">
        <v>0</v>
      </c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18" customHeight="1" spans="1:16">
      <c r="A2" s="16" t="s">
        <v>1</v>
      </c>
      <c r="B2" s="16"/>
      <c r="C2" s="16"/>
      <c r="D2" s="16"/>
      <c r="E2" s="17"/>
      <c r="F2" s="17"/>
      <c r="G2" s="17"/>
      <c r="H2" s="18"/>
      <c r="I2" s="18"/>
      <c r="J2" s="18"/>
      <c r="K2" s="18"/>
      <c r="L2" s="18"/>
      <c r="M2" s="27" t="s">
        <v>2</v>
      </c>
      <c r="N2" s="27"/>
      <c r="O2" s="27"/>
      <c r="P2" s="27"/>
    </row>
    <row r="3" ht="27" spans="1:16">
      <c r="A3" s="19" t="s">
        <v>3</v>
      </c>
      <c r="B3" s="20" t="s">
        <v>4</v>
      </c>
      <c r="C3" s="21" t="s">
        <v>5</v>
      </c>
      <c r="D3" s="21" t="s">
        <v>6</v>
      </c>
      <c r="E3" s="22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21" t="s">
        <v>16</v>
      </c>
      <c r="O3" s="21" t="s">
        <v>17</v>
      </c>
      <c r="P3" s="19" t="s">
        <v>18</v>
      </c>
    </row>
    <row r="4" ht="18" customHeight="1" spans="1:16">
      <c r="A4" s="23">
        <v>1</v>
      </c>
      <c r="B4" s="24" t="s">
        <v>19</v>
      </c>
      <c r="C4" s="25" t="s">
        <v>20</v>
      </c>
      <c r="D4" s="25" t="s">
        <v>21</v>
      </c>
      <c r="E4" s="25" t="s">
        <v>22</v>
      </c>
      <c r="F4" s="25" t="s">
        <v>23</v>
      </c>
      <c r="G4" s="25" t="s">
        <v>24</v>
      </c>
      <c r="H4" s="25" t="s">
        <v>25</v>
      </c>
      <c r="I4" s="25" t="s">
        <v>26</v>
      </c>
      <c r="J4" s="25" t="s">
        <v>27</v>
      </c>
      <c r="K4" s="25" t="s">
        <v>28</v>
      </c>
      <c r="L4" s="25" t="s">
        <v>29</v>
      </c>
      <c r="M4" s="25" t="s">
        <v>30</v>
      </c>
      <c r="N4" s="28">
        <f>1-0</f>
        <v>1</v>
      </c>
      <c r="O4" s="29">
        <f t="shared" ref="O4:O23" si="0">N4*M4</f>
        <v>499.76</v>
      </c>
      <c r="P4" s="30" t="s">
        <v>31</v>
      </c>
    </row>
    <row r="5" ht="18" customHeight="1" spans="1:16">
      <c r="A5" s="23">
        <v>2</v>
      </c>
      <c r="B5" s="24" t="s">
        <v>32</v>
      </c>
      <c r="C5" s="25" t="s">
        <v>33</v>
      </c>
      <c r="D5" s="25" t="s">
        <v>34</v>
      </c>
      <c r="E5" s="25" t="s">
        <v>35</v>
      </c>
      <c r="F5" s="25" t="s">
        <v>36</v>
      </c>
      <c r="G5" s="25" t="s">
        <v>37</v>
      </c>
      <c r="H5" s="25" t="s">
        <v>38</v>
      </c>
      <c r="I5" s="25" t="s">
        <v>39</v>
      </c>
      <c r="J5" s="25" t="s">
        <v>40</v>
      </c>
      <c r="K5" s="25" t="s">
        <v>26</v>
      </c>
      <c r="L5" s="25" t="s">
        <v>41</v>
      </c>
      <c r="M5" s="25" t="s">
        <v>42</v>
      </c>
      <c r="N5" s="28">
        <f>1-1.12%</f>
        <v>0.9888</v>
      </c>
      <c r="O5" s="29">
        <f t="shared" si="0"/>
        <v>494.044032</v>
      </c>
      <c r="P5" s="30" t="s">
        <v>31</v>
      </c>
    </row>
    <row r="6" ht="18" customHeight="1" spans="1:16">
      <c r="A6" s="23">
        <v>3</v>
      </c>
      <c r="B6" s="24" t="s">
        <v>43</v>
      </c>
      <c r="C6" s="25" t="s">
        <v>44</v>
      </c>
      <c r="D6" s="25" t="s">
        <v>45</v>
      </c>
      <c r="E6" s="25" t="s">
        <v>46</v>
      </c>
      <c r="F6" s="25" t="s">
        <v>47</v>
      </c>
      <c r="G6" s="25" t="s">
        <v>48</v>
      </c>
      <c r="H6" s="25" t="s">
        <v>49</v>
      </c>
      <c r="I6" s="25" t="s">
        <v>50</v>
      </c>
      <c r="J6" s="25" t="s">
        <v>27</v>
      </c>
      <c r="K6" s="25" t="s">
        <v>28</v>
      </c>
      <c r="L6" s="25" t="s">
        <v>51</v>
      </c>
      <c r="M6" s="25" t="s">
        <v>52</v>
      </c>
      <c r="N6" s="28">
        <f>1-1.07%</f>
        <v>0.9893</v>
      </c>
      <c r="O6" s="29">
        <f t="shared" si="0"/>
        <v>493.789309</v>
      </c>
      <c r="P6" s="30" t="s">
        <v>31</v>
      </c>
    </row>
    <row r="7" ht="25" customHeight="1" spans="1:16">
      <c r="A7" s="23">
        <v>4</v>
      </c>
      <c r="B7" s="24" t="s">
        <v>53</v>
      </c>
      <c r="C7" s="25" t="s">
        <v>54</v>
      </c>
      <c r="D7" s="25" t="s">
        <v>55</v>
      </c>
      <c r="E7" s="25" t="s">
        <v>56</v>
      </c>
      <c r="F7" s="25" t="s">
        <v>57</v>
      </c>
      <c r="G7" s="25" t="s">
        <v>58</v>
      </c>
      <c r="H7" s="25" t="s">
        <v>59</v>
      </c>
      <c r="I7" s="25" t="s">
        <v>60</v>
      </c>
      <c r="J7" s="25" t="s">
        <v>27</v>
      </c>
      <c r="K7" s="25" t="s">
        <v>28</v>
      </c>
      <c r="L7" s="25" t="s">
        <v>41</v>
      </c>
      <c r="M7" s="25" t="s">
        <v>42</v>
      </c>
      <c r="N7" s="28">
        <f>1-1.49%</f>
        <v>0.9851</v>
      </c>
      <c r="O7" s="29">
        <f t="shared" si="0"/>
        <v>492.195364</v>
      </c>
      <c r="P7" s="30" t="s">
        <v>31</v>
      </c>
    </row>
    <row r="8" ht="19" customHeight="1" spans="1:16">
      <c r="A8" s="23">
        <v>5</v>
      </c>
      <c r="B8" s="24" t="s">
        <v>61</v>
      </c>
      <c r="C8" s="25" t="s">
        <v>62</v>
      </c>
      <c r="D8" s="25" t="s">
        <v>63</v>
      </c>
      <c r="E8" s="25" t="s">
        <v>64</v>
      </c>
      <c r="F8" s="25" t="s">
        <v>65</v>
      </c>
      <c r="G8" s="25" t="s">
        <v>29</v>
      </c>
      <c r="H8" s="25" t="s">
        <v>66</v>
      </c>
      <c r="I8" s="25" t="s">
        <v>26</v>
      </c>
      <c r="J8" s="25" t="s">
        <v>67</v>
      </c>
      <c r="K8" s="25" t="s">
        <v>68</v>
      </c>
      <c r="L8" s="25" t="s">
        <v>69</v>
      </c>
      <c r="M8" s="25" t="s">
        <v>70</v>
      </c>
      <c r="N8" s="28">
        <f>1-1.59%</f>
        <v>0.9841</v>
      </c>
      <c r="O8" s="29">
        <f t="shared" si="0"/>
        <v>491.863021</v>
      </c>
      <c r="P8" s="30" t="s">
        <v>31</v>
      </c>
    </row>
    <row r="9" ht="19" customHeight="1" spans="1:16">
      <c r="A9" s="23">
        <v>6</v>
      </c>
      <c r="B9" s="24" t="s">
        <v>71</v>
      </c>
      <c r="C9" s="25" t="s">
        <v>72</v>
      </c>
      <c r="D9" s="25" t="s">
        <v>73</v>
      </c>
      <c r="E9" s="25" t="s">
        <v>74</v>
      </c>
      <c r="F9" s="25" t="s">
        <v>75</v>
      </c>
      <c r="G9" s="25" t="s">
        <v>76</v>
      </c>
      <c r="H9" s="25" t="s">
        <v>77</v>
      </c>
      <c r="I9" s="25" t="s">
        <v>78</v>
      </c>
      <c r="J9" s="25" t="s">
        <v>27</v>
      </c>
      <c r="K9" s="25" t="s">
        <v>28</v>
      </c>
      <c r="L9" s="25" t="s">
        <v>37</v>
      </c>
      <c r="M9" s="25" t="s">
        <v>79</v>
      </c>
      <c r="N9" s="28">
        <f>1-1.86%</f>
        <v>0.9814</v>
      </c>
      <c r="O9" s="29">
        <f t="shared" si="0"/>
        <v>490.238742</v>
      </c>
      <c r="P9" s="30" t="s">
        <v>31</v>
      </c>
    </row>
    <row r="10" ht="19" customHeight="1" spans="1:16">
      <c r="A10" s="23">
        <v>7</v>
      </c>
      <c r="B10" s="24" t="s">
        <v>80</v>
      </c>
      <c r="C10" s="25" t="s">
        <v>81</v>
      </c>
      <c r="D10" s="25" t="s">
        <v>82</v>
      </c>
      <c r="E10" s="25" t="s">
        <v>83</v>
      </c>
      <c r="F10" s="25" t="s">
        <v>84</v>
      </c>
      <c r="G10" s="25" t="s">
        <v>37</v>
      </c>
      <c r="H10" s="25" t="s">
        <v>85</v>
      </c>
      <c r="I10" s="25" t="s">
        <v>86</v>
      </c>
      <c r="J10" s="25" t="s">
        <v>40</v>
      </c>
      <c r="K10" s="25" t="s">
        <v>68</v>
      </c>
      <c r="L10" s="25" t="s">
        <v>41</v>
      </c>
      <c r="M10" s="25" t="s">
        <v>87</v>
      </c>
      <c r="N10" s="28">
        <f>1-2.04%</f>
        <v>0.9796</v>
      </c>
      <c r="O10" s="29">
        <f t="shared" si="0"/>
        <v>489.476732</v>
      </c>
      <c r="P10" s="30" t="s">
        <v>31</v>
      </c>
    </row>
    <row r="11" ht="19" customHeight="1" spans="1:16">
      <c r="A11" s="23">
        <v>8</v>
      </c>
      <c r="B11" s="24" t="s">
        <v>88</v>
      </c>
      <c r="C11" s="25" t="s">
        <v>89</v>
      </c>
      <c r="D11" s="25" t="s">
        <v>90</v>
      </c>
      <c r="E11" s="25" t="s">
        <v>91</v>
      </c>
      <c r="F11" s="25" t="s">
        <v>92</v>
      </c>
      <c r="G11" s="25" t="s">
        <v>93</v>
      </c>
      <c r="H11" s="25" t="s">
        <v>25</v>
      </c>
      <c r="I11" s="25" t="s">
        <v>26</v>
      </c>
      <c r="J11" s="25" t="s">
        <v>27</v>
      </c>
      <c r="K11" s="25" t="s">
        <v>28</v>
      </c>
      <c r="L11" s="25" t="s">
        <v>94</v>
      </c>
      <c r="M11" s="25" t="s">
        <v>95</v>
      </c>
      <c r="N11" s="28">
        <f>1-2.22%</f>
        <v>0.9778</v>
      </c>
      <c r="O11" s="29">
        <f t="shared" si="0"/>
        <v>488.860888</v>
      </c>
      <c r="P11" s="30" t="s">
        <v>31</v>
      </c>
    </row>
    <row r="12" ht="19" customHeight="1" spans="1:16">
      <c r="A12" s="23">
        <v>9</v>
      </c>
      <c r="B12" s="24" t="s">
        <v>96</v>
      </c>
      <c r="C12" s="25" t="s">
        <v>97</v>
      </c>
      <c r="D12" s="25" t="s">
        <v>98</v>
      </c>
      <c r="E12" s="25" t="s">
        <v>99</v>
      </c>
      <c r="F12" s="25" t="s">
        <v>100</v>
      </c>
      <c r="G12" s="25" t="s">
        <v>69</v>
      </c>
      <c r="H12" s="25" t="s">
        <v>101</v>
      </c>
      <c r="I12" s="25" t="s">
        <v>26</v>
      </c>
      <c r="J12" s="25" t="s">
        <v>102</v>
      </c>
      <c r="K12" s="25" t="s">
        <v>68</v>
      </c>
      <c r="L12" s="25" t="s">
        <v>103</v>
      </c>
      <c r="M12" s="25" t="s">
        <v>104</v>
      </c>
      <c r="N12" s="28">
        <f>1-2.46%</f>
        <v>0.9754</v>
      </c>
      <c r="O12" s="29">
        <f t="shared" si="0"/>
        <v>487.563444</v>
      </c>
      <c r="P12" s="30" t="s">
        <v>31</v>
      </c>
    </row>
    <row r="13" ht="19" customHeight="1" spans="1:16">
      <c r="A13" s="23">
        <v>10</v>
      </c>
      <c r="B13" s="24" t="s">
        <v>105</v>
      </c>
      <c r="C13" s="25" t="s">
        <v>106</v>
      </c>
      <c r="D13" s="25" t="s">
        <v>107</v>
      </c>
      <c r="E13" s="25" t="s">
        <v>108</v>
      </c>
      <c r="F13" s="25" t="s">
        <v>109</v>
      </c>
      <c r="G13" s="25" t="s">
        <v>110</v>
      </c>
      <c r="H13" s="25" t="s">
        <v>111</v>
      </c>
      <c r="I13" s="25" t="s">
        <v>112</v>
      </c>
      <c r="J13" s="25" t="s">
        <v>38</v>
      </c>
      <c r="K13" s="25" t="s">
        <v>68</v>
      </c>
      <c r="L13" s="25" t="s">
        <v>29</v>
      </c>
      <c r="M13" s="25" t="s">
        <v>113</v>
      </c>
      <c r="N13" s="28">
        <f>1-2.61%</f>
        <v>0.9739</v>
      </c>
      <c r="O13" s="29">
        <f t="shared" si="0"/>
        <v>486.706525</v>
      </c>
      <c r="P13" s="30" t="s">
        <v>31</v>
      </c>
    </row>
    <row r="14" ht="19" customHeight="1" spans="1:16">
      <c r="A14" s="23">
        <v>11</v>
      </c>
      <c r="B14" s="24" t="s">
        <v>114</v>
      </c>
      <c r="C14" s="25" t="s">
        <v>115</v>
      </c>
      <c r="D14" s="25" t="s">
        <v>116</v>
      </c>
      <c r="E14" s="25" t="s">
        <v>117</v>
      </c>
      <c r="F14" s="25" t="s">
        <v>118</v>
      </c>
      <c r="G14" s="25" t="s">
        <v>37</v>
      </c>
      <c r="H14" s="25" t="s">
        <v>25</v>
      </c>
      <c r="I14" s="25" t="s">
        <v>39</v>
      </c>
      <c r="J14" s="25" t="s">
        <v>25</v>
      </c>
      <c r="K14" s="25" t="s">
        <v>39</v>
      </c>
      <c r="L14" s="25" t="s">
        <v>41</v>
      </c>
      <c r="M14" s="25" t="s">
        <v>42</v>
      </c>
      <c r="N14" s="28">
        <f>1-5.77%</f>
        <v>0.9423</v>
      </c>
      <c r="O14" s="29">
        <f t="shared" si="0"/>
        <v>470.810772</v>
      </c>
      <c r="P14" s="30" t="s">
        <v>119</v>
      </c>
    </row>
    <row r="15" ht="19" customHeight="1" spans="1:16">
      <c r="A15" s="23">
        <v>12</v>
      </c>
      <c r="B15" s="24" t="s">
        <v>120</v>
      </c>
      <c r="C15" s="25" t="s">
        <v>121</v>
      </c>
      <c r="D15" s="25" t="s">
        <v>122</v>
      </c>
      <c r="E15" s="25" t="s">
        <v>123</v>
      </c>
      <c r="F15" s="25" t="s">
        <v>124</v>
      </c>
      <c r="G15" s="25" t="s">
        <v>125</v>
      </c>
      <c r="H15" s="25" t="s">
        <v>40</v>
      </c>
      <c r="I15" s="25" t="s">
        <v>86</v>
      </c>
      <c r="J15" s="25" t="s">
        <v>40</v>
      </c>
      <c r="K15" s="25" t="s">
        <v>86</v>
      </c>
      <c r="L15" s="25" t="s">
        <v>37</v>
      </c>
      <c r="M15" s="25" t="s">
        <v>126</v>
      </c>
      <c r="N15" s="28">
        <f>1-5.81%</f>
        <v>0.9419</v>
      </c>
      <c r="O15" s="29">
        <f t="shared" si="0"/>
        <v>470.544983</v>
      </c>
      <c r="P15" s="30" t="s">
        <v>119</v>
      </c>
    </row>
    <row r="16" ht="19" customHeight="1" spans="1:16">
      <c r="A16" s="23">
        <v>13</v>
      </c>
      <c r="B16" s="26" t="s">
        <v>127</v>
      </c>
      <c r="C16" s="25" t="s">
        <v>128</v>
      </c>
      <c r="D16" s="25" t="s">
        <v>129</v>
      </c>
      <c r="E16" s="25" t="s">
        <v>130</v>
      </c>
      <c r="F16" s="25" t="s">
        <v>131</v>
      </c>
      <c r="G16" s="25" t="s">
        <v>29</v>
      </c>
      <c r="H16" s="25" t="s">
        <v>25</v>
      </c>
      <c r="I16" s="25" t="s">
        <v>26</v>
      </c>
      <c r="J16" s="25" t="s">
        <v>27</v>
      </c>
      <c r="K16" s="25" t="s">
        <v>28</v>
      </c>
      <c r="L16" s="25" t="s">
        <v>69</v>
      </c>
      <c r="M16" s="25" t="s">
        <v>70</v>
      </c>
      <c r="N16" s="28">
        <f>1-5.88%</f>
        <v>0.9412</v>
      </c>
      <c r="O16" s="29">
        <f t="shared" si="0"/>
        <v>470.421172</v>
      </c>
      <c r="P16" s="30" t="s">
        <v>119</v>
      </c>
    </row>
    <row r="17" ht="19" customHeight="1" spans="1:16">
      <c r="A17" s="23">
        <v>14</v>
      </c>
      <c r="B17" s="24" t="s">
        <v>132</v>
      </c>
      <c r="C17" s="25" t="s">
        <v>133</v>
      </c>
      <c r="D17" s="25" t="s">
        <v>134</v>
      </c>
      <c r="E17" s="25" t="s">
        <v>135</v>
      </c>
      <c r="F17" s="25" t="s">
        <v>136</v>
      </c>
      <c r="G17" s="25" t="s">
        <v>93</v>
      </c>
      <c r="H17" s="25" t="s">
        <v>27</v>
      </c>
      <c r="I17" s="25" t="s">
        <v>28</v>
      </c>
      <c r="J17" s="25" t="s">
        <v>27</v>
      </c>
      <c r="K17" s="25" t="s">
        <v>28</v>
      </c>
      <c r="L17" s="25" t="s">
        <v>93</v>
      </c>
      <c r="M17" s="25" t="s">
        <v>137</v>
      </c>
      <c r="N17" s="28">
        <f>1-6.34%</f>
        <v>0.9366</v>
      </c>
      <c r="O17" s="29">
        <f t="shared" si="0"/>
        <v>468.20634</v>
      </c>
      <c r="P17" s="30" t="s">
        <v>119</v>
      </c>
    </row>
    <row r="18" ht="16" customHeight="1" spans="1:16">
      <c r="A18" s="23">
        <v>15</v>
      </c>
      <c r="B18" s="24" t="s">
        <v>138</v>
      </c>
      <c r="C18" s="25" t="s">
        <v>139</v>
      </c>
      <c r="D18" s="25" t="s">
        <v>140</v>
      </c>
      <c r="E18" s="25" t="s">
        <v>141</v>
      </c>
      <c r="F18" s="25" t="s">
        <v>142</v>
      </c>
      <c r="G18" s="25" t="s">
        <v>143</v>
      </c>
      <c r="H18" s="25" t="s">
        <v>144</v>
      </c>
      <c r="I18" s="25" t="s">
        <v>145</v>
      </c>
      <c r="J18" s="25" t="s">
        <v>40</v>
      </c>
      <c r="K18" s="25" t="s">
        <v>146</v>
      </c>
      <c r="L18" s="25" t="s">
        <v>147</v>
      </c>
      <c r="M18" s="25" t="s">
        <v>148</v>
      </c>
      <c r="N18" s="28">
        <f>1-6.45%</f>
        <v>0.9355</v>
      </c>
      <c r="O18" s="29">
        <f t="shared" si="0"/>
        <v>466.674175</v>
      </c>
      <c r="P18" s="30" t="s">
        <v>119</v>
      </c>
    </row>
    <row r="19" ht="16" customHeight="1" spans="1:16">
      <c r="A19" s="23">
        <v>16</v>
      </c>
      <c r="B19" s="24" t="s">
        <v>149</v>
      </c>
      <c r="C19" s="25" t="s">
        <v>150</v>
      </c>
      <c r="D19" s="25" t="s">
        <v>151</v>
      </c>
      <c r="E19" s="25" t="s">
        <v>152</v>
      </c>
      <c r="F19" s="25" t="s">
        <v>153</v>
      </c>
      <c r="G19" s="25" t="s">
        <v>110</v>
      </c>
      <c r="H19" s="25" t="s">
        <v>25</v>
      </c>
      <c r="I19" s="25" t="s">
        <v>39</v>
      </c>
      <c r="J19" s="25" t="s">
        <v>40</v>
      </c>
      <c r="K19" s="25" t="s">
        <v>112</v>
      </c>
      <c r="L19" s="25" t="s">
        <v>24</v>
      </c>
      <c r="M19" s="25" t="s">
        <v>154</v>
      </c>
      <c r="N19" s="28">
        <f>1-6.82%</f>
        <v>0.9318</v>
      </c>
      <c r="O19" s="29">
        <f t="shared" si="0"/>
        <v>465.611142</v>
      </c>
      <c r="P19" s="30" t="s">
        <v>119</v>
      </c>
    </row>
    <row r="20" ht="16" customHeight="1" spans="1:16">
      <c r="A20" s="23">
        <v>17</v>
      </c>
      <c r="B20" s="24" t="s">
        <v>155</v>
      </c>
      <c r="C20" s="25" t="s">
        <v>156</v>
      </c>
      <c r="D20" s="25" t="s">
        <v>157</v>
      </c>
      <c r="E20" s="25" t="s">
        <v>158</v>
      </c>
      <c r="F20" s="25" t="s">
        <v>159</v>
      </c>
      <c r="G20" s="25" t="s">
        <v>110</v>
      </c>
      <c r="H20" s="25" t="s">
        <v>25</v>
      </c>
      <c r="I20" s="25" t="s">
        <v>26</v>
      </c>
      <c r="J20" s="25" t="s">
        <v>40</v>
      </c>
      <c r="K20" s="25" t="s">
        <v>86</v>
      </c>
      <c r="L20" s="25" t="s">
        <v>41</v>
      </c>
      <c r="M20" s="25" t="s">
        <v>160</v>
      </c>
      <c r="N20" s="28">
        <f>1-7.79%</f>
        <v>0.9221</v>
      </c>
      <c r="O20" s="29">
        <f t="shared" si="0"/>
        <v>460.736486</v>
      </c>
      <c r="P20" s="30" t="s">
        <v>119</v>
      </c>
    </row>
    <row r="21" ht="16" customHeight="1" spans="1:16">
      <c r="A21" s="23">
        <v>18</v>
      </c>
      <c r="B21" s="24" t="s">
        <v>161</v>
      </c>
      <c r="C21" s="25" t="s">
        <v>162</v>
      </c>
      <c r="D21" s="25" t="s">
        <v>163</v>
      </c>
      <c r="E21" s="25" t="s">
        <v>164</v>
      </c>
      <c r="F21" s="25" t="s">
        <v>165</v>
      </c>
      <c r="G21" s="25" t="s">
        <v>24</v>
      </c>
      <c r="H21" s="25" t="s">
        <v>25</v>
      </c>
      <c r="I21" s="25" t="s">
        <v>78</v>
      </c>
      <c r="J21" s="25" t="s">
        <v>27</v>
      </c>
      <c r="K21" s="25" t="s">
        <v>28</v>
      </c>
      <c r="L21" s="25" t="s">
        <v>93</v>
      </c>
      <c r="M21" s="25" t="s">
        <v>166</v>
      </c>
      <c r="N21" s="28">
        <f>1-9.09%</f>
        <v>0.9091</v>
      </c>
      <c r="O21" s="29">
        <f t="shared" si="0"/>
        <v>454.440908</v>
      </c>
      <c r="P21" s="30" t="s">
        <v>119</v>
      </c>
    </row>
    <row r="22" ht="25" customHeight="1" spans="1:16">
      <c r="A22" s="23">
        <v>19</v>
      </c>
      <c r="B22" s="24" t="s">
        <v>167</v>
      </c>
      <c r="C22" s="25" t="s">
        <v>168</v>
      </c>
      <c r="D22" s="25" t="s">
        <v>169</v>
      </c>
      <c r="E22" s="25" t="s">
        <v>170</v>
      </c>
      <c r="F22" s="25" t="s">
        <v>169</v>
      </c>
      <c r="G22" s="25" t="s">
        <v>171</v>
      </c>
      <c r="H22" s="25" t="s">
        <v>27</v>
      </c>
      <c r="I22" s="25" t="s">
        <v>28</v>
      </c>
      <c r="J22" s="25" t="s">
        <v>27</v>
      </c>
      <c r="K22" s="25" t="s">
        <v>28</v>
      </c>
      <c r="L22" s="25" t="s">
        <v>171</v>
      </c>
      <c r="M22" s="25" t="s">
        <v>172</v>
      </c>
      <c r="N22" s="28">
        <f>1-9.68%</f>
        <v>0.9032</v>
      </c>
      <c r="O22" s="29">
        <f t="shared" si="0"/>
        <v>451.6</v>
      </c>
      <c r="P22" s="30" t="s">
        <v>119</v>
      </c>
    </row>
    <row r="23" ht="25" customHeight="1" spans="1:16">
      <c r="A23" s="23">
        <v>20</v>
      </c>
      <c r="B23" s="24" t="s">
        <v>173</v>
      </c>
      <c r="C23" s="25" t="s">
        <v>174</v>
      </c>
      <c r="D23" s="25" t="s">
        <v>175</v>
      </c>
      <c r="E23" s="25" t="s">
        <v>176</v>
      </c>
      <c r="F23" s="25" t="s">
        <v>177</v>
      </c>
      <c r="G23" s="25" t="s">
        <v>110</v>
      </c>
      <c r="H23" s="25" t="s">
        <v>40</v>
      </c>
      <c r="I23" s="25" t="s">
        <v>60</v>
      </c>
      <c r="J23" s="25" t="s">
        <v>27</v>
      </c>
      <c r="K23" s="25" t="s">
        <v>28</v>
      </c>
      <c r="L23" s="25" t="s">
        <v>103</v>
      </c>
      <c r="M23" s="25" t="s">
        <v>178</v>
      </c>
      <c r="N23" s="28">
        <f>1-10.71%</f>
        <v>0.8929</v>
      </c>
      <c r="O23" s="29">
        <f t="shared" si="0"/>
        <v>446.307136</v>
      </c>
      <c r="P23" s="31" t="s">
        <v>179</v>
      </c>
    </row>
  </sheetData>
  <mergeCells count="3">
    <mergeCell ref="A1:P1"/>
    <mergeCell ref="A2:D2"/>
    <mergeCell ref="M2:P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P11" sqref="P11"/>
    </sheetView>
  </sheetViews>
  <sheetFormatPr defaultColWidth="9" defaultRowHeight="13.5"/>
  <cols>
    <col min="1" max="1" width="7.125" style="1" customWidth="1"/>
    <col min="2" max="2" width="11.125" style="2" customWidth="1"/>
    <col min="3" max="3" width="9.875" style="2" customWidth="1"/>
    <col min="4" max="4" width="13.375" style="3" customWidth="1"/>
    <col min="5" max="5" width="8.875" style="2" customWidth="1"/>
    <col min="6" max="6" width="8.625" style="2" customWidth="1"/>
    <col min="7" max="8" width="11.375" style="3" customWidth="1"/>
    <col min="9" max="10" width="9.875" style="3" customWidth="1"/>
    <col min="11" max="11" width="12" style="3" customWidth="1"/>
    <col min="12" max="12" width="8.5" style="3" customWidth="1"/>
    <col min="13" max="13" width="9" style="1" customWidth="1"/>
    <col min="14" max="16384" width="9" style="2"/>
  </cols>
  <sheetData>
    <row r="1" s="1" customFormat="1" ht="26" customHeight="1" spans="1:13">
      <c r="A1" s="4" t="s">
        <v>180</v>
      </c>
      <c r="B1" s="4"/>
      <c r="C1" s="4"/>
      <c r="D1" s="5"/>
      <c r="E1" s="4"/>
      <c r="F1" s="4"/>
      <c r="G1" s="5"/>
      <c r="H1" s="5"/>
      <c r="I1" s="5"/>
      <c r="J1" s="5"/>
      <c r="K1" s="5"/>
      <c r="L1" s="5"/>
      <c r="M1" s="4"/>
    </row>
    <row r="2" s="1" customFormat="1" ht="27" customHeight="1" spans="1:13">
      <c r="A2" s="6" t="s">
        <v>3</v>
      </c>
      <c r="B2" s="6" t="s">
        <v>181</v>
      </c>
      <c r="C2" s="7" t="s">
        <v>182</v>
      </c>
      <c r="D2" s="8" t="s">
        <v>183</v>
      </c>
      <c r="E2" s="7" t="s">
        <v>8</v>
      </c>
      <c r="F2" s="7" t="s">
        <v>9</v>
      </c>
      <c r="G2" s="8" t="s">
        <v>184</v>
      </c>
      <c r="H2" s="8" t="s">
        <v>185</v>
      </c>
      <c r="I2" s="8" t="s">
        <v>12</v>
      </c>
      <c r="J2" s="8" t="s">
        <v>13</v>
      </c>
      <c r="K2" s="8" t="s">
        <v>186</v>
      </c>
      <c r="L2" s="8" t="s">
        <v>187</v>
      </c>
      <c r="M2" s="7" t="s">
        <v>18</v>
      </c>
    </row>
    <row r="3" ht="19" customHeight="1" spans="1:13">
      <c r="A3" s="9">
        <v>1</v>
      </c>
      <c r="B3" s="10" t="s">
        <v>188</v>
      </c>
      <c r="C3" s="10" t="s">
        <v>189</v>
      </c>
      <c r="D3" s="10" t="s">
        <v>27</v>
      </c>
      <c r="E3" s="10" t="s">
        <v>189</v>
      </c>
      <c r="F3" s="10" t="s">
        <v>171</v>
      </c>
      <c r="G3" s="10" t="s">
        <v>27</v>
      </c>
      <c r="H3" s="10" t="s">
        <v>28</v>
      </c>
      <c r="I3" s="10" t="s">
        <v>27</v>
      </c>
      <c r="J3" s="10" t="s">
        <v>28</v>
      </c>
      <c r="K3" s="10" t="s">
        <v>171</v>
      </c>
      <c r="L3" s="10" t="s">
        <v>172</v>
      </c>
      <c r="M3" s="9" t="s">
        <v>190</v>
      </c>
    </row>
    <row r="4" ht="19" customHeight="1" spans="1:13">
      <c r="A4" s="9">
        <v>2</v>
      </c>
      <c r="B4" s="10" t="s">
        <v>191</v>
      </c>
      <c r="C4" s="10" t="s">
        <v>192</v>
      </c>
      <c r="D4" s="10" t="s">
        <v>27</v>
      </c>
      <c r="E4" s="10" t="s">
        <v>192</v>
      </c>
      <c r="F4" s="10" t="s">
        <v>171</v>
      </c>
      <c r="G4" s="10" t="s">
        <v>27</v>
      </c>
      <c r="H4" s="10" t="s">
        <v>28</v>
      </c>
      <c r="I4" s="10" t="s">
        <v>27</v>
      </c>
      <c r="J4" s="10" t="s">
        <v>28</v>
      </c>
      <c r="K4" s="10" t="s">
        <v>171</v>
      </c>
      <c r="L4" s="10" t="s">
        <v>172</v>
      </c>
      <c r="M4" s="9" t="s">
        <v>190</v>
      </c>
    </row>
    <row r="5" ht="19" customHeight="1" spans="1:13">
      <c r="A5" s="9">
        <v>3</v>
      </c>
      <c r="B5" s="10" t="s">
        <v>193</v>
      </c>
      <c r="C5" s="10" t="s">
        <v>194</v>
      </c>
      <c r="D5" s="10" t="s">
        <v>27</v>
      </c>
      <c r="E5" s="10" t="s">
        <v>194</v>
      </c>
      <c r="F5" s="10" t="s">
        <v>171</v>
      </c>
      <c r="G5" s="10" t="s">
        <v>27</v>
      </c>
      <c r="H5" s="10" t="s">
        <v>28</v>
      </c>
      <c r="I5" s="10" t="s">
        <v>27</v>
      </c>
      <c r="J5" s="10" t="s">
        <v>28</v>
      </c>
      <c r="K5" s="10" t="s">
        <v>171</v>
      </c>
      <c r="L5" s="10" t="s">
        <v>172</v>
      </c>
      <c r="M5" s="9" t="s">
        <v>190</v>
      </c>
    </row>
    <row r="6" ht="19" customHeight="1" spans="1:13">
      <c r="A6" s="9">
        <v>4</v>
      </c>
      <c r="B6" s="10" t="s">
        <v>195</v>
      </c>
      <c r="C6" s="10" t="s">
        <v>196</v>
      </c>
      <c r="D6" s="10" t="s">
        <v>27</v>
      </c>
      <c r="E6" s="10" t="s">
        <v>196</v>
      </c>
      <c r="F6" s="10" t="s">
        <v>171</v>
      </c>
      <c r="G6" s="10" t="s">
        <v>27</v>
      </c>
      <c r="H6" s="10" t="s">
        <v>28</v>
      </c>
      <c r="I6" s="10" t="s">
        <v>27</v>
      </c>
      <c r="J6" s="10" t="s">
        <v>28</v>
      </c>
      <c r="K6" s="10" t="s">
        <v>171</v>
      </c>
      <c r="L6" s="10" t="s">
        <v>172</v>
      </c>
      <c r="M6" s="9" t="s">
        <v>190</v>
      </c>
    </row>
    <row r="7" ht="19" customHeight="1" spans="1:13">
      <c r="A7" s="9">
        <v>5</v>
      </c>
      <c r="B7" s="10" t="s">
        <v>197</v>
      </c>
      <c r="C7" s="10" t="s">
        <v>198</v>
      </c>
      <c r="D7" s="10" t="s">
        <v>27</v>
      </c>
      <c r="E7" s="10" t="s">
        <v>198</v>
      </c>
      <c r="F7" s="10" t="s">
        <v>171</v>
      </c>
      <c r="G7" s="10" t="s">
        <v>27</v>
      </c>
      <c r="H7" s="10" t="s">
        <v>28</v>
      </c>
      <c r="I7" s="10" t="s">
        <v>27</v>
      </c>
      <c r="J7" s="10" t="s">
        <v>28</v>
      </c>
      <c r="K7" s="10" t="s">
        <v>171</v>
      </c>
      <c r="L7" s="10" t="s">
        <v>172</v>
      </c>
      <c r="M7" s="9" t="s">
        <v>190</v>
      </c>
    </row>
    <row r="8" ht="19" customHeight="1" spans="1:13">
      <c r="A8" s="9">
        <v>6</v>
      </c>
      <c r="B8" s="10" t="s">
        <v>199</v>
      </c>
      <c r="C8" s="10" t="s">
        <v>200</v>
      </c>
      <c r="D8" s="10" t="s">
        <v>27</v>
      </c>
      <c r="E8" s="10" t="s">
        <v>200</v>
      </c>
      <c r="F8" s="10" t="s">
        <v>171</v>
      </c>
      <c r="G8" s="10" t="s">
        <v>27</v>
      </c>
      <c r="H8" s="10" t="s">
        <v>28</v>
      </c>
      <c r="I8" s="10" t="s">
        <v>27</v>
      </c>
      <c r="J8" s="10" t="s">
        <v>28</v>
      </c>
      <c r="K8" s="10" t="s">
        <v>171</v>
      </c>
      <c r="L8" s="10" t="s">
        <v>172</v>
      </c>
      <c r="M8" s="9" t="s">
        <v>190</v>
      </c>
    </row>
    <row r="9" ht="19" customHeight="1" spans="1:13">
      <c r="A9" s="9">
        <v>7</v>
      </c>
      <c r="B9" s="10" t="s">
        <v>201</v>
      </c>
      <c r="C9" s="10" t="s">
        <v>202</v>
      </c>
      <c r="D9" s="10" t="s">
        <v>27</v>
      </c>
      <c r="E9" s="10" t="s">
        <v>202</v>
      </c>
      <c r="F9" s="10" t="s">
        <v>171</v>
      </c>
      <c r="G9" s="10" t="s">
        <v>27</v>
      </c>
      <c r="H9" s="10" t="s">
        <v>28</v>
      </c>
      <c r="I9" s="10" t="s">
        <v>27</v>
      </c>
      <c r="J9" s="10" t="s">
        <v>28</v>
      </c>
      <c r="K9" s="10" t="s">
        <v>171</v>
      </c>
      <c r="L9" s="10" t="s">
        <v>172</v>
      </c>
      <c r="M9" s="9" t="s">
        <v>190</v>
      </c>
    </row>
    <row r="10" ht="19" customHeight="1" spans="1:13">
      <c r="A10" s="9">
        <v>8</v>
      </c>
      <c r="B10" s="10" t="s">
        <v>203</v>
      </c>
      <c r="C10" s="10" t="s">
        <v>204</v>
      </c>
      <c r="D10" s="10" t="s">
        <v>27</v>
      </c>
      <c r="E10" s="10" t="s">
        <v>204</v>
      </c>
      <c r="F10" s="10" t="s">
        <v>171</v>
      </c>
      <c r="G10" s="10" t="s">
        <v>27</v>
      </c>
      <c r="H10" s="10" t="s">
        <v>28</v>
      </c>
      <c r="I10" s="10" t="s">
        <v>27</v>
      </c>
      <c r="J10" s="10" t="s">
        <v>28</v>
      </c>
      <c r="K10" s="10" t="s">
        <v>171</v>
      </c>
      <c r="L10" s="10" t="s">
        <v>172</v>
      </c>
      <c r="M10" s="9" t="s">
        <v>190</v>
      </c>
    </row>
    <row r="11" ht="19" customHeight="1" spans="1:13">
      <c r="A11" s="9">
        <v>9</v>
      </c>
      <c r="B11" s="10" t="s">
        <v>205</v>
      </c>
      <c r="C11" s="10" t="s">
        <v>206</v>
      </c>
      <c r="D11" s="10" t="s">
        <v>27</v>
      </c>
      <c r="E11" s="10" t="s">
        <v>206</v>
      </c>
      <c r="F11" s="10" t="s">
        <v>171</v>
      </c>
      <c r="G11" s="10" t="s">
        <v>27</v>
      </c>
      <c r="H11" s="10" t="s">
        <v>28</v>
      </c>
      <c r="I11" s="10" t="s">
        <v>27</v>
      </c>
      <c r="J11" s="10" t="s">
        <v>28</v>
      </c>
      <c r="K11" s="10" t="s">
        <v>171</v>
      </c>
      <c r="L11" s="10" t="s">
        <v>172</v>
      </c>
      <c r="M11" s="9" t="s">
        <v>190</v>
      </c>
    </row>
    <row r="12" ht="19" customHeight="1" spans="1:13">
      <c r="A12" s="9">
        <v>10</v>
      </c>
      <c r="B12" s="10" t="s">
        <v>207</v>
      </c>
      <c r="C12" s="10" t="s">
        <v>208</v>
      </c>
      <c r="D12" s="10" t="s">
        <v>27</v>
      </c>
      <c r="E12" s="10" t="s">
        <v>208</v>
      </c>
      <c r="F12" s="10" t="s">
        <v>171</v>
      </c>
      <c r="G12" s="10" t="s">
        <v>27</v>
      </c>
      <c r="H12" s="10" t="s">
        <v>28</v>
      </c>
      <c r="I12" s="10" t="s">
        <v>27</v>
      </c>
      <c r="J12" s="10" t="s">
        <v>28</v>
      </c>
      <c r="K12" s="10" t="s">
        <v>171</v>
      </c>
      <c r="L12" s="10" t="s">
        <v>172</v>
      </c>
      <c r="M12" s="9" t="s">
        <v>190</v>
      </c>
    </row>
    <row r="13" ht="19" customHeight="1" spans="1:13">
      <c r="A13" s="11">
        <v>11</v>
      </c>
      <c r="B13" s="10" t="s">
        <v>209</v>
      </c>
      <c r="C13" s="12" t="s">
        <v>25</v>
      </c>
      <c r="D13" s="12" t="s">
        <v>25</v>
      </c>
      <c r="E13" s="12" t="s">
        <v>27</v>
      </c>
      <c r="F13" s="12" t="s">
        <v>28</v>
      </c>
      <c r="G13" s="12" t="s">
        <v>27</v>
      </c>
      <c r="H13" s="12" t="s">
        <v>28</v>
      </c>
      <c r="I13" s="12" t="s">
        <v>25</v>
      </c>
      <c r="J13" s="12" t="s">
        <v>171</v>
      </c>
      <c r="K13" s="12" t="s">
        <v>210</v>
      </c>
      <c r="L13" s="12" t="s">
        <v>211</v>
      </c>
      <c r="M13" s="10" t="s">
        <v>119</v>
      </c>
    </row>
    <row r="14" ht="19" customHeight="1" spans="1:13">
      <c r="A14" s="11">
        <v>12</v>
      </c>
      <c r="B14" s="10" t="s">
        <v>212</v>
      </c>
      <c r="C14" s="12" t="s">
        <v>25</v>
      </c>
      <c r="D14" s="12" t="s">
        <v>25</v>
      </c>
      <c r="E14" s="12" t="s">
        <v>27</v>
      </c>
      <c r="F14" s="12" t="s">
        <v>28</v>
      </c>
      <c r="G14" s="12" t="s">
        <v>27</v>
      </c>
      <c r="H14" s="12" t="s">
        <v>28</v>
      </c>
      <c r="I14" s="12" t="s">
        <v>25</v>
      </c>
      <c r="J14" s="12" t="s">
        <v>171</v>
      </c>
      <c r="K14" s="12" t="s">
        <v>210</v>
      </c>
      <c r="L14" s="12" t="s">
        <v>211</v>
      </c>
      <c r="M14" s="10" t="s">
        <v>119</v>
      </c>
    </row>
    <row r="15" ht="19" customHeight="1" spans="1:13">
      <c r="A15" s="11">
        <v>13</v>
      </c>
      <c r="B15" s="10" t="s">
        <v>213</v>
      </c>
      <c r="C15" s="12" t="s">
        <v>25</v>
      </c>
      <c r="D15" s="12" t="s">
        <v>25</v>
      </c>
      <c r="E15" s="12" t="s">
        <v>27</v>
      </c>
      <c r="F15" s="12" t="s">
        <v>28</v>
      </c>
      <c r="G15" s="12" t="s">
        <v>27</v>
      </c>
      <c r="H15" s="12" t="s">
        <v>28</v>
      </c>
      <c r="I15" s="12" t="s">
        <v>25</v>
      </c>
      <c r="J15" s="12" t="s">
        <v>171</v>
      </c>
      <c r="K15" s="12" t="s">
        <v>210</v>
      </c>
      <c r="L15" s="12" t="s">
        <v>211</v>
      </c>
      <c r="M15" s="10" t="s">
        <v>119</v>
      </c>
    </row>
    <row r="16" ht="19" customHeight="1" spans="1:13">
      <c r="A16" s="11">
        <v>14</v>
      </c>
      <c r="B16" s="10" t="s">
        <v>214</v>
      </c>
      <c r="C16" s="12" t="s">
        <v>25</v>
      </c>
      <c r="D16" s="12" t="s">
        <v>25</v>
      </c>
      <c r="E16" s="12" t="s">
        <v>27</v>
      </c>
      <c r="F16" s="12" t="s">
        <v>28</v>
      </c>
      <c r="G16" s="12" t="s">
        <v>27</v>
      </c>
      <c r="H16" s="12" t="s">
        <v>28</v>
      </c>
      <c r="I16" s="12" t="s">
        <v>25</v>
      </c>
      <c r="J16" s="12" t="s">
        <v>171</v>
      </c>
      <c r="K16" s="12" t="s">
        <v>210</v>
      </c>
      <c r="L16" s="12" t="s">
        <v>211</v>
      </c>
      <c r="M16" s="10" t="s">
        <v>119</v>
      </c>
    </row>
    <row r="17" ht="19" customHeight="1" spans="1:13">
      <c r="A17" s="11">
        <v>15</v>
      </c>
      <c r="B17" s="10" t="s">
        <v>215</v>
      </c>
      <c r="C17" s="12" t="s">
        <v>25</v>
      </c>
      <c r="D17" s="12" t="s">
        <v>25</v>
      </c>
      <c r="E17" s="12" t="s">
        <v>27</v>
      </c>
      <c r="F17" s="12" t="s">
        <v>28</v>
      </c>
      <c r="G17" s="12" t="s">
        <v>27</v>
      </c>
      <c r="H17" s="12" t="s">
        <v>28</v>
      </c>
      <c r="I17" s="12" t="s">
        <v>25</v>
      </c>
      <c r="J17" s="12" t="s">
        <v>171</v>
      </c>
      <c r="K17" s="12" t="s">
        <v>210</v>
      </c>
      <c r="L17" s="12" t="s">
        <v>211</v>
      </c>
      <c r="M17" s="10" t="s">
        <v>119</v>
      </c>
    </row>
    <row r="18" ht="19" customHeight="1" spans="1:13">
      <c r="A18" s="11">
        <v>16</v>
      </c>
      <c r="B18" s="10" t="s">
        <v>216</v>
      </c>
      <c r="C18" s="12" t="s">
        <v>25</v>
      </c>
      <c r="D18" s="12" t="s">
        <v>25</v>
      </c>
      <c r="E18" s="12" t="s">
        <v>27</v>
      </c>
      <c r="F18" s="12" t="s">
        <v>28</v>
      </c>
      <c r="G18" s="12" t="s">
        <v>27</v>
      </c>
      <c r="H18" s="12" t="s">
        <v>28</v>
      </c>
      <c r="I18" s="12" t="s">
        <v>25</v>
      </c>
      <c r="J18" s="12" t="s">
        <v>171</v>
      </c>
      <c r="K18" s="12" t="s">
        <v>210</v>
      </c>
      <c r="L18" s="12" t="s">
        <v>211</v>
      </c>
      <c r="M18" s="10" t="s">
        <v>119</v>
      </c>
    </row>
    <row r="19" ht="19" customHeight="1" spans="1:13">
      <c r="A19" s="11">
        <v>17</v>
      </c>
      <c r="B19" s="10" t="s">
        <v>217</v>
      </c>
      <c r="C19" s="12" t="s">
        <v>25</v>
      </c>
      <c r="D19" s="12" t="s">
        <v>25</v>
      </c>
      <c r="E19" s="12" t="s">
        <v>27</v>
      </c>
      <c r="F19" s="12" t="s">
        <v>28</v>
      </c>
      <c r="G19" s="12" t="s">
        <v>27</v>
      </c>
      <c r="H19" s="12" t="s">
        <v>28</v>
      </c>
      <c r="I19" s="12" t="s">
        <v>25</v>
      </c>
      <c r="J19" s="12" t="s">
        <v>171</v>
      </c>
      <c r="K19" s="12" t="s">
        <v>210</v>
      </c>
      <c r="L19" s="12" t="s">
        <v>211</v>
      </c>
      <c r="M19" s="10" t="s">
        <v>119</v>
      </c>
    </row>
    <row r="20" ht="19" customHeight="1" spans="1:13">
      <c r="A20" s="11">
        <v>18</v>
      </c>
      <c r="B20" s="10" t="s">
        <v>218</v>
      </c>
      <c r="C20" s="12" t="s">
        <v>25</v>
      </c>
      <c r="D20" s="12" t="s">
        <v>25</v>
      </c>
      <c r="E20" s="12" t="s">
        <v>27</v>
      </c>
      <c r="F20" s="12" t="s">
        <v>28</v>
      </c>
      <c r="G20" s="12" t="s">
        <v>27</v>
      </c>
      <c r="H20" s="12" t="s">
        <v>28</v>
      </c>
      <c r="I20" s="12" t="s">
        <v>25</v>
      </c>
      <c r="J20" s="12" t="s">
        <v>171</v>
      </c>
      <c r="K20" s="12" t="s">
        <v>210</v>
      </c>
      <c r="L20" s="12" t="s">
        <v>211</v>
      </c>
      <c r="M20" s="10" t="s">
        <v>119</v>
      </c>
    </row>
    <row r="21" ht="19" customHeight="1" spans="1:13">
      <c r="A21" s="11">
        <v>19</v>
      </c>
      <c r="B21" s="10" t="s">
        <v>219</v>
      </c>
      <c r="C21" s="12" t="s">
        <v>25</v>
      </c>
      <c r="D21" s="12" t="s">
        <v>40</v>
      </c>
      <c r="E21" s="12" t="s">
        <v>27</v>
      </c>
      <c r="F21" s="12" t="s">
        <v>28</v>
      </c>
      <c r="G21" s="12" t="s">
        <v>27</v>
      </c>
      <c r="H21" s="12" t="s">
        <v>28</v>
      </c>
      <c r="I21" s="12" t="s">
        <v>25</v>
      </c>
      <c r="J21" s="12" t="s">
        <v>171</v>
      </c>
      <c r="K21" s="12" t="s">
        <v>210</v>
      </c>
      <c r="L21" s="12" t="s">
        <v>211</v>
      </c>
      <c r="M21" s="10" t="s">
        <v>119</v>
      </c>
    </row>
    <row r="22" ht="19" customHeight="1" spans="1:13">
      <c r="A22" s="11">
        <v>20</v>
      </c>
      <c r="B22" s="10" t="s">
        <v>220</v>
      </c>
      <c r="C22" s="12" t="s">
        <v>25</v>
      </c>
      <c r="D22" s="12" t="s">
        <v>40</v>
      </c>
      <c r="E22" s="12" t="s">
        <v>27</v>
      </c>
      <c r="F22" s="12" t="s">
        <v>28</v>
      </c>
      <c r="G22" s="12" t="s">
        <v>27</v>
      </c>
      <c r="H22" s="12" t="s">
        <v>28</v>
      </c>
      <c r="I22" s="12" t="s">
        <v>25</v>
      </c>
      <c r="J22" s="12" t="s">
        <v>171</v>
      </c>
      <c r="K22" s="12" t="s">
        <v>210</v>
      </c>
      <c r="L22" s="12" t="s">
        <v>211</v>
      </c>
      <c r="M22" s="13" t="s">
        <v>179</v>
      </c>
    </row>
    <row r="23" ht="18" customHeight="1"/>
  </sheetData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企业排名</vt:lpstr>
      <vt:lpstr>车辆排名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ʚ ྀིɞ小奕</cp:lastModifiedBy>
  <dcterms:created xsi:type="dcterms:W3CDTF">2022-06-06T06:46:00Z</dcterms:created>
  <dcterms:modified xsi:type="dcterms:W3CDTF">2022-06-14T03:37:01Z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E8A39CD4D1084454A12FE45FCCB264FF</vt:lpwstr>
  </property>
  <property fmtid="{D5CDD505-2E9C-101B-9397-08002B2CF9AE}" pid="3" name="KSOProductBuildVer">
    <vt:lpwstr>2052-11.1.0.11744</vt:lpwstr>
  </property>
</Properties>
</file>