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企业排名" sheetId="4" r:id="rId1"/>
    <sheet name="车辆排名" sheetId="3" r:id="rId2"/>
  </sheets>
  <calcPr calcId="144525"/>
</workbook>
</file>

<file path=xl/sharedStrings.xml><?xml version="1.0" encoding="utf-8"?>
<sst xmlns="http://schemas.openxmlformats.org/spreadsheetml/2006/main" count="533" uniqueCount="226">
  <si>
    <t>出租车企业“双评议”月度排名（7月份）</t>
  </si>
  <si>
    <t>填报单位：武汉市交通运输综合执法支队</t>
  </si>
  <si>
    <t>填报时间：2022年8月15日</t>
  </si>
  <si>
    <t>序号</t>
  </si>
  <si>
    <t>单位</t>
  </si>
  <si>
    <t>车辆数</t>
  </si>
  <si>
    <t>扫码
次数</t>
  </si>
  <si>
    <t>日均
扫码次数</t>
  </si>
  <si>
    <t>满意数</t>
  </si>
  <si>
    <t>满意率</t>
  </si>
  <si>
    <t>基本
满意数</t>
  </si>
  <si>
    <t>基本
满意率</t>
  </si>
  <si>
    <t>不满意数</t>
  </si>
  <si>
    <t>不满意率</t>
  </si>
  <si>
    <t>综合
满意率</t>
  </si>
  <si>
    <t>综合
得分</t>
  </si>
  <si>
    <t>1减 
投诉率</t>
  </si>
  <si>
    <t>排名
得分</t>
  </si>
  <si>
    <t>排名</t>
  </si>
  <si>
    <t>武汉东湖宾馆出租汽车公司</t>
  </si>
  <si>
    <t>37</t>
  </si>
  <si>
    <t>2428</t>
  </si>
  <si>
    <t>2.12</t>
  </si>
  <si>
    <t>2427</t>
  </si>
  <si>
    <t>99.96%</t>
  </si>
  <si>
    <t>1</t>
  </si>
  <si>
    <t>0.04%</t>
  </si>
  <si>
    <t>0</t>
  </si>
  <si>
    <t>0%</t>
  </si>
  <si>
    <t>99.98%</t>
  </si>
  <si>
    <t>499.92</t>
  </si>
  <si>
    <t>前10</t>
  </si>
  <si>
    <t>武汉建苑物业管理有限公司出租车分公司</t>
  </si>
  <si>
    <t>138</t>
  </si>
  <si>
    <t>4751</t>
  </si>
  <si>
    <t>1.11</t>
  </si>
  <si>
    <t>100.00%</t>
  </si>
  <si>
    <t>500.00</t>
  </si>
  <si>
    <t>武汉市锐达永昌汽车出租有限责任公司</t>
  </si>
  <si>
    <t>119</t>
  </si>
  <si>
    <t>3901</t>
  </si>
  <si>
    <t>1.06</t>
  </si>
  <si>
    <t>3900</t>
  </si>
  <si>
    <t>99.97%</t>
  </si>
  <si>
    <t>0.03%</t>
  </si>
  <si>
    <t>99.99%</t>
  </si>
  <si>
    <t>499.94</t>
  </si>
  <si>
    <t>武汉明天城市快线客运有限责任公司</t>
  </si>
  <si>
    <t>601</t>
  </si>
  <si>
    <t>20705</t>
  </si>
  <si>
    <t>20691</t>
  </si>
  <si>
    <t>99.93%</t>
  </si>
  <si>
    <t>14</t>
  </si>
  <si>
    <t>0.07%</t>
  </si>
  <si>
    <t>499.86</t>
  </si>
  <si>
    <t>武汉市新能源汽车发展有限公司</t>
  </si>
  <si>
    <t>663</t>
  </si>
  <si>
    <t>23918</t>
  </si>
  <si>
    <t>1.16</t>
  </si>
  <si>
    <t>23894</t>
  </si>
  <si>
    <t>99.90%</t>
  </si>
  <si>
    <t>20</t>
  </si>
  <si>
    <t>0.08%</t>
  </si>
  <si>
    <t>4</t>
  </si>
  <si>
    <t>0.02%</t>
  </si>
  <si>
    <t>99.95%</t>
  </si>
  <si>
    <t>499.74</t>
  </si>
  <si>
    <t>武汉市云天客运商贸有限公司</t>
  </si>
  <si>
    <t>449</t>
  </si>
  <si>
    <t>18085</t>
  </si>
  <si>
    <t>1.30</t>
  </si>
  <si>
    <t>18065</t>
  </si>
  <si>
    <t>99.89%</t>
  </si>
  <si>
    <t>19</t>
  </si>
  <si>
    <t>0.11%</t>
  </si>
  <si>
    <t>0.01%</t>
  </si>
  <si>
    <t>499.78</t>
  </si>
  <si>
    <t>武汉大通汽车出租有限公司</t>
  </si>
  <si>
    <t>1650</t>
  </si>
  <si>
    <t>117250</t>
  </si>
  <si>
    <t>2.29</t>
  </si>
  <si>
    <t>117173</t>
  </si>
  <si>
    <t>66</t>
  </si>
  <si>
    <t>0.06%</t>
  </si>
  <si>
    <t>11</t>
  </si>
  <si>
    <t>499.83</t>
  </si>
  <si>
    <t>武汉交发运贸有限责任公司</t>
  </si>
  <si>
    <t>44</t>
  </si>
  <si>
    <t>1374</t>
  </si>
  <si>
    <t>1.01</t>
  </si>
  <si>
    <t>1373</t>
  </si>
  <si>
    <t>武汉市华昌出租汽车有限责任公司</t>
  </si>
  <si>
    <t>1536</t>
  </si>
  <si>
    <t>99831</t>
  </si>
  <si>
    <t>2.10</t>
  </si>
  <si>
    <t>99792</t>
  </si>
  <si>
    <t>36</t>
  </si>
  <si>
    <t>3</t>
  </si>
  <si>
    <t>武汉市中环科技发展有限公司</t>
  </si>
  <si>
    <t>169</t>
  </si>
  <si>
    <t>5397</t>
  </si>
  <si>
    <t>1.03</t>
  </si>
  <si>
    <t>5395</t>
  </si>
  <si>
    <t>2</t>
  </si>
  <si>
    <t>武汉长城出租汽车有限公司</t>
  </si>
  <si>
    <t>255</t>
  </si>
  <si>
    <t>6085</t>
  </si>
  <si>
    <t>0.77</t>
  </si>
  <si>
    <t>6078</t>
  </si>
  <si>
    <t>99.88%</t>
  </si>
  <si>
    <t>7</t>
  </si>
  <si>
    <t>0.12%</t>
  </si>
  <si>
    <t>499.76</t>
  </si>
  <si>
    <t>后10</t>
  </si>
  <si>
    <t>武汉市青山区交通运输三公司</t>
  </si>
  <si>
    <t>26</t>
  </si>
  <si>
    <t>760</t>
  </si>
  <si>
    <t>0.94</t>
  </si>
  <si>
    <t>武汉市春江汽车出租有限责任公司</t>
  </si>
  <si>
    <t>170</t>
  </si>
  <si>
    <t>3851</t>
  </si>
  <si>
    <t>0.73</t>
  </si>
  <si>
    <t>3846</t>
  </si>
  <si>
    <t>99.87%</t>
  </si>
  <si>
    <t>0.10%</t>
  </si>
  <si>
    <t>499.65</t>
  </si>
  <si>
    <t>武汉市幸福经济发展有限公司</t>
  </si>
  <si>
    <t>192</t>
  </si>
  <si>
    <t>1004</t>
  </si>
  <si>
    <t>0.17</t>
  </si>
  <si>
    <t>1002</t>
  </si>
  <si>
    <t>99.80%</t>
  </si>
  <si>
    <t>0.20%</t>
  </si>
  <si>
    <t>499.00</t>
  </si>
  <si>
    <t>武汉中良汽车发展有限公司</t>
  </si>
  <si>
    <t>154</t>
  </si>
  <si>
    <t>4911</t>
  </si>
  <si>
    <t>4906</t>
  </si>
  <si>
    <t>99.94%</t>
  </si>
  <si>
    <t>499.68</t>
  </si>
  <si>
    <t>武汉邦成汽车出租有限公司</t>
  </si>
  <si>
    <t>155</t>
  </si>
  <si>
    <t>1056</t>
  </si>
  <si>
    <t>0.22</t>
  </si>
  <si>
    <t>1052</t>
  </si>
  <si>
    <t>99.62%</t>
  </si>
  <si>
    <t>0.38%</t>
  </si>
  <si>
    <t>99.85%</t>
  </si>
  <si>
    <t>499.24</t>
  </si>
  <si>
    <t>新安客运（武汉）有限公司</t>
  </si>
  <si>
    <t>236</t>
  </si>
  <si>
    <t>7431</t>
  </si>
  <si>
    <t>1.02</t>
  </si>
  <si>
    <t>7417</t>
  </si>
  <si>
    <t>99.81%</t>
  </si>
  <si>
    <t>8</t>
  </si>
  <si>
    <t>6</t>
  </si>
  <si>
    <t>499.38</t>
  </si>
  <si>
    <t>武汉市外国企业专家服务总公司</t>
  </si>
  <si>
    <t>27</t>
  </si>
  <si>
    <t>702</t>
  </si>
  <si>
    <t>0.84</t>
  </si>
  <si>
    <t>701</t>
  </si>
  <si>
    <t>99.86%</t>
  </si>
  <si>
    <t>0.14%</t>
  </si>
  <si>
    <t>499.72</t>
  </si>
  <si>
    <t>武汉葛洲坝出租车有限公司</t>
  </si>
  <si>
    <t>132</t>
  </si>
  <si>
    <t>3240</t>
  </si>
  <si>
    <t>0.79</t>
  </si>
  <si>
    <t>3228</t>
  </si>
  <si>
    <t>99.63%</t>
  </si>
  <si>
    <t>0.22%</t>
  </si>
  <si>
    <t>5</t>
  </si>
  <si>
    <t>0.15%</t>
  </si>
  <si>
    <t>99.76%</t>
  </si>
  <si>
    <t>498.81</t>
  </si>
  <si>
    <t>武汉铁路国际旅行社有限公司出租汽车服务中心</t>
  </si>
  <si>
    <t>84</t>
  </si>
  <si>
    <t>2649</t>
  </si>
  <si>
    <t>2643</t>
  </si>
  <si>
    <t>99.77%</t>
  </si>
  <si>
    <t>0.23%</t>
  </si>
  <si>
    <t>99.91%</t>
  </si>
  <si>
    <t>499.54</t>
  </si>
  <si>
    <t>倒数第一</t>
  </si>
  <si>
    <t>出租车车辆“双评议”月度排名(7月份)</t>
  </si>
  <si>
    <t>车号</t>
  </si>
  <si>
    <t>扫码次数</t>
  </si>
  <si>
    <t>累计不
满意数</t>
  </si>
  <si>
    <t>得分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</si>
  <si>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AXU004</t>
    </r>
  </si>
  <si>
    <t>640</t>
  </si>
  <si>
    <r>
      <rPr>
        <sz val="11"/>
        <color indexed="8"/>
        <rFont val="宋体"/>
        <charset val="134"/>
      </rPr>
      <t>前十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</si>
  <si>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ADS1539</t>
    </r>
  </si>
  <si>
    <t>502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</si>
  <si>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AXK811</t>
    </r>
  </si>
  <si>
    <t>485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</si>
  <si>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ADS9576</t>
    </r>
  </si>
  <si>
    <t>437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</si>
  <si>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AXQ892</t>
    </r>
  </si>
  <si>
    <t>423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</si>
  <si>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AXS055</t>
    </r>
  </si>
  <si>
    <t>399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</si>
  <si>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AXH548</t>
    </r>
  </si>
  <si>
    <t>398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</si>
  <si>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AXR233</t>
    </r>
  </si>
  <si>
    <t>342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</si>
  <si>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AXR599</t>
    </r>
  </si>
  <si>
    <t>324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</si>
  <si>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AXH982</t>
    </r>
  </si>
  <si>
    <t>317</t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</si>
  <si>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AXB255</t>
    </r>
  </si>
  <si>
    <t>0.00%</t>
  </si>
  <si>
    <t>0.00</t>
  </si>
  <si>
    <r>
      <rPr>
        <sz val="11"/>
        <color indexed="8"/>
        <rFont val="宋体"/>
        <charset val="134"/>
      </rPr>
      <t>后</t>
    </r>
    <r>
      <rPr>
        <sz val="11"/>
        <color indexed="8"/>
        <rFont val="Arial"/>
        <charset val="134"/>
      </rPr>
      <t>10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</si>
  <si>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AXT642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</si>
  <si>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AXD580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</si>
  <si>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AXX069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</si>
  <si>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AX1U96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</si>
  <si>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AXR038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</si>
  <si>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AXR989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</si>
  <si>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AX6V06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</si>
  <si>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AXM855</t>
    </r>
  </si>
  <si>
    <r>
      <rPr>
        <sz val="10"/>
        <color theme="1"/>
        <rFont val="宋体"/>
        <charset val="134"/>
      </rPr>
      <t>鄂</t>
    </r>
    <r>
      <rPr>
        <sz val="10"/>
        <color theme="1"/>
        <rFont val="Arial"/>
        <charset val="134"/>
      </rPr>
      <t>AX3W96</t>
    </r>
  </si>
  <si>
    <r>
      <rPr>
        <sz val="11"/>
        <color rgb="FFFF0000"/>
        <rFont val="宋体"/>
        <charset val="134"/>
      </rPr>
      <t>倒数第一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</si>
</sst>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0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M18" sqref="M18"/>
    </sheetView>
  </sheetViews>
  <sheetFormatPr defaultColWidth="9" defaultRowHeight="30" customHeight="1"/>
  <cols>
    <col min="1" max="1" width="6" style="2" customWidth="1"/>
    <col min="2" max="2" width="28.375" style="15" customWidth="1"/>
    <col min="3" max="4" width="6.625" style="2" customWidth="1"/>
    <col min="5" max="5" width="8.875" style="2" customWidth="1"/>
    <col min="6" max="6" width="6.625" style="2" customWidth="1"/>
    <col min="7" max="7" width="7.25" style="2" customWidth="1"/>
    <col min="8" max="11" width="6.625" style="2" customWidth="1"/>
    <col min="12" max="12" width="7" style="2" customWidth="1"/>
    <col min="13" max="13" width="6.625" style="2" customWidth="1"/>
    <col min="14" max="14" width="7.5" style="16" customWidth="1"/>
    <col min="15" max="15" width="6.625" style="17" customWidth="1"/>
    <col min="16" max="16" width="8" style="2" customWidth="1"/>
    <col min="17" max="16384" width="9" style="2"/>
  </cols>
  <sheetData>
    <row r="1" ht="21" customHeight="1" spans="1:16">
      <c r="A1" s="18" t="s">
        <v>0</v>
      </c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8"/>
      <c r="O1" s="29"/>
      <c r="P1" s="18"/>
    </row>
    <row r="2" ht="21" customHeight="1" spans="1:16">
      <c r="A2" s="20" t="s">
        <v>1</v>
      </c>
      <c r="B2" s="21"/>
      <c r="C2" s="20"/>
      <c r="D2" s="20"/>
      <c r="E2" s="22"/>
      <c r="F2" s="22"/>
      <c r="G2" s="22"/>
      <c r="H2" s="22"/>
      <c r="I2" s="22"/>
      <c r="J2" s="22"/>
      <c r="K2" s="22"/>
      <c r="L2" s="22"/>
      <c r="M2" s="30" t="s">
        <v>2</v>
      </c>
      <c r="N2" s="31"/>
      <c r="O2" s="32"/>
      <c r="P2" s="30"/>
    </row>
    <row r="3" ht="28" customHeight="1" spans="1:16">
      <c r="A3" s="23" t="s">
        <v>3</v>
      </c>
      <c r="B3" s="24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33" t="s">
        <v>16</v>
      </c>
      <c r="O3" s="34" t="s">
        <v>17</v>
      </c>
      <c r="P3" s="35" t="s">
        <v>18</v>
      </c>
    </row>
    <row r="4" ht="18" customHeight="1" spans="1:16">
      <c r="A4" s="26">
        <v>1</v>
      </c>
      <c r="B4" s="27" t="s">
        <v>19</v>
      </c>
      <c r="C4" s="26" t="s">
        <v>20</v>
      </c>
      <c r="D4" s="26" t="s">
        <v>21</v>
      </c>
      <c r="E4" s="26" t="s">
        <v>22</v>
      </c>
      <c r="F4" s="26" t="s">
        <v>23</v>
      </c>
      <c r="G4" s="26" t="s">
        <v>24</v>
      </c>
      <c r="H4" s="26" t="s">
        <v>25</v>
      </c>
      <c r="I4" s="26" t="s">
        <v>26</v>
      </c>
      <c r="J4" s="26" t="s">
        <v>27</v>
      </c>
      <c r="K4" s="26" t="s">
        <v>28</v>
      </c>
      <c r="L4" s="26" t="s">
        <v>29</v>
      </c>
      <c r="M4" s="26" t="s">
        <v>30</v>
      </c>
      <c r="N4" s="36">
        <f>1-0%</f>
        <v>1</v>
      </c>
      <c r="O4" s="37">
        <f>N4*M4</f>
        <v>499.92</v>
      </c>
      <c r="P4" s="26" t="s">
        <v>31</v>
      </c>
    </row>
    <row r="5" ht="25" customHeight="1" spans="1:16">
      <c r="A5" s="26">
        <v>2</v>
      </c>
      <c r="B5" s="27" t="s">
        <v>32</v>
      </c>
      <c r="C5" s="26" t="s">
        <v>33</v>
      </c>
      <c r="D5" s="26" t="s">
        <v>34</v>
      </c>
      <c r="E5" s="26" t="s">
        <v>35</v>
      </c>
      <c r="F5" s="26" t="s">
        <v>34</v>
      </c>
      <c r="G5" s="26" t="s">
        <v>36</v>
      </c>
      <c r="H5" s="26" t="s">
        <v>27</v>
      </c>
      <c r="I5" s="26" t="s">
        <v>28</v>
      </c>
      <c r="J5" s="26" t="s">
        <v>27</v>
      </c>
      <c r="K5" s="26" t="s">
        <v>28</v>
      </c>
      <c r="L5" s="26" t="s">
        <v>36</v>
      </c>
      <c r="M5" s="26" t="s">
        <v>37</v>
      </c>
      <c r="N5" s="36">
        <f>1-1.45%</f>
        <v>0.9855</v>
      </c>
      <c r="O5" s="37">
        <f>N5*M5</f>
        <v>492.75</v>
      </c>
      <c r="P5" s="26" t="s">
        <v>31</v>
      </c>
    </row>
    <row r="6" ht="24" customHeight="1" spans="1:16">
      <c r="A6" s="26">
        <v>3</v>
      </c>
      <c r="B6" s="27" t="s">
        <v>38</v>
      </c>
      <c r="C6" s="26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25</v>
      </c>
      <c r="I6" s="26" t="s">
        <v>44</v>
      </c>
      <c r="J6" s="26" t="s">
        <v>27</v>
      </c>
      <c r="K6" s="26" t="s">
        <v>28</v>
      </c>
      <c r="L6" s="26" t="s">
        <v>45</v>
      </c>
      <c r="M6" s="26" t="s">
        <v>46</v>
      </c>
      <c r="N6" s="36">
        <f>1-1.69%</f>
        <v>0.9831</v>
      </c>
      <c r="O6" s="37">
        <f t="shared" ref="O5:O23" si="0">N6*M6</f>
        <v>491.491014</v>
      </c>
      <c r="P6" s="26" t="s">
        <v>31</v>
      </c>
    </row>
    <row r="7" ht="24" customHeight="1" spans="1:16">
      <c r="A7" s="26">
        <v>4</v>
      </c>
      <c r="B7" s="27" t="s">
        <v>47</v>
      </c>
      <c r="C7" s="26" t="s">
        <v>48</v>
      </c>
      <c r="D7" s="26" t="s">
        <v>49</v>
      </c>
      <c r="E7" s="26" t="s">
        <v>35</v>
      </c>
      <c r="F7" s="26" t="s">
        <v>50</v>
      </c>
      <c r="G7" s="26" t="s">
        <v>51</v>
      </c>
      <c r="H7" s="26" t="s">
        <v>52</v>
      </c>
      <c r="I7" s="26" t="s">
        <v>53</v>
      </c>
      <c r="J7" s="26" t="s">
        <v>27</v>
      </c>
      <c r="K7" s="26" t="s">
        <v>28</v>
      </c>
      <c r="L7" s="26" t="s">
        <v>43</v>
      </c>
      <c r="M7" s="26" t="s">
        <v>54</v>
      </c>
      <c r="N7" s="36">
        <f>1-1.82%</f>
        <v>0.9818</v>
      </c>
      <c r="O7" s="37">
        <f t="shared" si="0"/>
        <v>490.762548</v>
      </c>
      <c r="P7" s="26" t="s">
        <v>31</v>
      </c>
    </row>
    <row r="8" ht="18" customHeight="1" spans="1:16">
      <c r="A8" s="26">
        <v>5</v>
      </c>
      <c r="B8" s="27" t="s">
        <v>55</v>
      </c>
      <c r="C8" s="26" t="s">
        <v>56</v>
      </c>
      <c r="D8" s="26" t="s">
        <v>57</v>
      </c>
      <c r="E8" s="26" t="s">
        <v>58</v>
      </c>
      <c r="F8" s="26" t="s">
        <v>59</v>
      </c>
      <c r="G8" s="26" t="s">
        <v>60</v>
      </c>
      <c r="H8" s="26" t="s">
        <v>61</v>
      </c>
      <c r="I8" s="26" t="s">
        <v>62</v>
      </c>
      <c r="J8" s="26" t="s">
        <v>63</v>
      </c>
      <c r="K8" s="26" t="s">
        <v>64</v>
      </c>
      <c r="L8" s="26" t="s">
        <v>65</v>
      </c>
      <c r="M8" s="26" t="s">
        <v>66</v>
      </c>
      <c r="N8" s="36">
        <f>1-1.96%</f>
        <v>0.9804</v>
      </c>
      <c r="O8" s="37">
        <f t="shared" si="0"/>
        <v>489.945096</v>
      </c>
      <c r="P8" s="26" t="s">
        <v>31</v>
      </c>
    </row>
    <row r="9" ht="18" customHeight="1" spans="1:16">
      <c r="A9" s="26">
        <v>6</v>
      </c>
      <c r="B9" s="27" t="s">
        <v>67</v>
      </c>
      <c r="C9" s="26" t="s">
        <v>68</v>
      </c>
      <c r="D9" s="26" t="s">
        <v>69</v>
      </c>
      <c r="E9" s="26" t="s">
        <v>70</v>
      </c>
      <c r="F9" s="26" t="s">
        <v>71</v>
      </c>
      <c r="G9" s="26" t="s">
        <v>72</v>
      </c>
      <c r="H9" s="26" t="s">
        <v>73</v>
      </c>
      <c r="I9" s="26" t="s">
        <v>74</v>
      </c>
      <c r="J9" s="26" t="s">
        <v>25</v>
      </c>
      <c r="K9" s="26" t="s">
        <v>75</v>
      </c>
      <c r="L9" s="26" t="s">
        <v>24</v>
      </c>
      <c r="M9" s="26" t="s">
        <v>76</v>
      </c>
      <c r="N9" s="36">
        <f>1-2.03%</f>
        <v>0.9797</v>
      </c>
      <c r="O9" s="37">
        <f t="shared" si="0"/>
        <v>489.634466</v>
      </c>
      <c r="P9" s="26" t="s">
        <v>31</v>
      </c>
    </row>
    <row r="10" ht="20" customHeight="1" spans="1:16">
      <c r="A10" s="26">
        <v>7</v>
      </c>
      <c r="B10" s="27" t="s">
        <v>77</v>
      </c>
      <c r="C10" s="26" t="s">
        <v>78</v>
      </c>
      <c r="D10" s="26" t="s">
        <v>79</v>
      </c>
      <c r="E10" s="26" t="s">
        <v>80</v>
      </c>
      <c r="F10" s="26" t="s">
        <v>81</v>
      </c>
      <c r="G10" s="26" t="s">
        <v>51</v>
      </c>
      <c r="H10" s="26" t="s">
        <v>82</v>
      </c>
      <c r="I10" s="26" t="s">
        <v>83</v>
      </c>
      <c r="J10" s="26" t="s">
        <v>84</v>
      </c>
      <c r="K10" s="26" t="s">
        <v>75</v>
      </c>
      <c r="L10" s="26" t="s">
        <v>43</v>
      </c>
      <c r="M10" s="26" t="s">
        <v>85</v>
      </c>
      <c r="N10" s="36">
        <f>1-2.08%</f>
        <v>0.9792</v>
      </c>
      <c r="O10" s="37">
        <f t="shared" si="0"/>
        <v>489.433536</v>
      </c>
      <c r="P10" s="26" t="s">
        <v>31</v>
      </c>
    </row>
    <row r="11" ht="19" customHeight="1" spans="1:16">
      <c r="A11" s="26">
        <v>8</v>
      </c>
      <c r="B11" s="27" t="s">
        <v>86</v>
      </c>
      <c r="C11" s="26" t="s">
        <v>87</v>
      </c>
      <c r="D11" s="26" t="s">
        <v>88</v>
      </c>
      <c r="E11" s="26" t="s">
        <v>89</v>
      </c>
      <c r="F11" s="26" t="s">
        <v>90</v>
      </c>
      <c r="G11" s="26" t="s">
        <v>51</v>
      </c>
      <c r="H11" s="26" t="s">
        <v>25</v>
      </c>
      <c r="I11" s="26" t="s">
        <v>53</v>
      </c>
      <c r="J11" s="26" t="s">
        <v>27</v>
      </c>
      <c r="K11" s="26" t="s">
        <v>28</v>
      </c>
      <c r="L11" s="26" t="s">
        <v>43</v>
      </c>
      <c r="M11" s="26" t="s">
        <v>54</v>
      </c>
      <c r="N11" s="36">
        <f>1-2.27%</f>
        <v>0.9773</v>
      </c>
      <c r="O11" s="37">
        <f t="shared" si="0"/>
        <v>488.513178</v>
      </c>
      <c r="P11" s="26" t="s">
        <v>31</v>
      </c>
    </row>
    <row r="12" ht="18" customHeight="1" spans="1:16">
      <c r="A12" s="26">
        <v>9</v>
      </c>
      <c r="B12" s="27" t="s">
        <v>91</v>
      </c>
      <c r="C12" s="26" t="s">
        <v>92</v>
      </c>
      <c r="D12" s="26" t="s">
        <v>93</v>
      </c>
      <c r="E12" s="26" t="s">
        <v>94</v>
      </c>
      <c r="F12" s="26" t="s">
        <v>95</v>
      </c>
      <c r="G12" s="26" t="s">
        <v>24</v>
      </c>
      <c r="H12" s="26" t="s">
        <v>96</v>
      </c>
      <c r="I12" s="26" t="s">
        <v>26</v>
      </c>
      <c r="J12" s="26" t="s">
        <v>97</v>
      </c>
      <c r="K12" s="26" t="s">
        <v>28</v>
      </c>
      <c r="L12" s="26" t="s">
        <v>29</v>
      </c>
      <c r="M12" s="26" t="s">
        <v>30</v>
      </c>
      <c r="N12" s="36">
        <f>1-2.33%</f>
        <v>0.9767</v>
      </c>
      <c r="O12" s="37">
        <f t="shared" si="0"/>
        <v>488.271864</v>
      </c>
      <c r="P12" s="26" t="s">
        <v>31</v>
      </c>
    </row>
    <row r="13" ht="17" customHeight="1" spans="1:16">
      <c r="A13" s="26">
        <v>10</v>
      </c>
      <c r="B13" s="27" t="s">
        <v>98</v>
      </c>
      <c r="C13" s="26" t="s">
        <v>99</v>
      </c>
      <c r="D13" s="26" t="s">
        <v>100</v>
      </c>
      <c r="E13" s="26" t="s">
        <v>101</v>
      </c>
      <c r="F13" s="26" t="s">
        <v>102</v>
      </c>
      <c r="G13" s="26" t="s">
        <v>24</v>
      </c>
      <c r="H13" s="26" t="s">
        <v>103</v>
      </c>
      <c r="I13" s="26" t="s">
        <v>26</v>
      </c>
      <c r="J13" s="26" t="s">
        <v>27</v>
      </c>
      <c r="K13" s="26" t="s">
        <v>28</v>
      </c>
      <c r="L13" s="26" t="s">
        <v>29</v>
      </c>
      <c r="M13" s="26" t="s">
        <v>30</v>
      </c>
      <c r="N13" s="36">
        <f>1-2.42%</f>
        <v>0.9758</v>
      </c>
      <c r="O13" s="37">
        <f t="shared" si="0"/>
        <v>487.821936</v>
      </c>
      <c r="P13" s="26" t="s">
        <v>31</v>
      </c>
    </row>
    <row r="14" ht="17" customHeight="1" spans="1:16">
      <c r="A14" s="26">
        <v>11</v>
      </c>
      <c r="B14" s="27" t="s">
        <v>104</v>
      </c>
      <c r="C14" s="26" t="s">
        <v>105</v>
      </c>
      <c r="D14" s="26" t="s">
        <v>106</v>
      </c>
      <c r="E14" s="26" t="s">
        <v>107</v>
      </c>
      <c r="F14" s="26" t="s">
        <v>108</v>
      </c>
      <c r="G14" s="26" t="s">
        <v>109</v>
      </c>
      <c r="H14" s="26" t="s">
        <v>110</v>
      </c>
      <c r="I14" s="26" t="s">
        <v>111</v>
      </c>
      <c r="J14" s="26" t="s">
        <v>27</v>
      </c>
      <c r="K14" s="26" t="s">
        <v>28</v>
      </c>
      <c r="L14" s="26" t="s">
        <v>65</v>
      </c>
      <c r="M14" s="26" t="s">
        <v>112</v>
      </c>
      <c r="N14" s="36">
        <f>1-7.45%</f>
        <v>0.9255</v>
      </c>
      <c r="O14" s="37">
        <f t="shared" si="0"/>
        <v>462.52788</v>
      </c>
      <c r="P14" s="26" t="s">
        <v>113</v>
      </c>
    </row>
    <row r="15" ht="17" customHeight="1" spans="1:16">
      <c r="A15" s="26">
        <v>12</v>
      </c>
      <c r="B15" s="27" t="s">
        <v>114</v>
      </c>
      <c r="C15" s="26" t="s">
        <v>115</v>
      </c>
      <c r="D15" s="26" t="s">
        <v>116</v>
      </c>
      <c r="E15" s="26" t="s">
        <v>117</v>
      </c>
      <c r="F15" s="26" t="s">
        <v>116</v>
      </c>
      <c r="G15" s="26" t="s">
        <v>36</v>
      </c>
      <c r="H15" s="26" t="s">
        <v>27</v>
      </c>
      <c r="I15" s="26" t="s">
        <v>28</v>
      </c>
      <c r="J15" s="26" t="s">
        <v>27</v>
      </c>
      <c r="K15" s="26" t="s">
        <v>28</v>
      </c>
      <c r="L15" s="26" t="s">
        <v>36</v>
      </c>
      <c r="M15" s="26" t="s">
        <v>37</v>
      </c>
      <c r="N15" s="36">
        <f>1-7.69%</f>
        <v>0.9231</v>
      </c>
      <c r="O15" s="37">
        <f t="shared" si="0"/>
        <v>461.55</v>
      </c>
      <c r="P15" s="26" t="s">
        <v>113</v>
      </c>
    </row>
    <row r="16" ht="17" customHeight="1" spans="1:16">
      <c r="A16" s="26">
        <v>13</v>
      </c>
      <c r="B16" s="27" t="s">
        <v>118</v>
      </c>
      <c r="C16" s="26" t="s">
        <v>119</v>
      </c>
      <c r="D16" s="26" t="s">
        <v>120</v>
      </c>
      <c r="E16" s="26" t="s">
        <v>121</v>
      </c>
      <c r="F16" s="26" t="s">
        <v>122</v>
      </c>
      <c r="G16" s="26" t="s">
        <v>123</v>
      </c>
      <c r="H16" s="26" t="s">
        <v>63</v>
      </c>
      <c r="I16" s="26" t="s">
        <v>124</v>
      </c>
      <c r="J16" s="26" t="s">
        <v>25</v>
      </c>
      <c r="K16" s="26" t="s">
        <v>44</v>
      </c>
      <c r="L16" s="26" t="s">
        <v>51</v>
      </c>
      <c r="M16" s="26" t="s">
        <v>125</v>
      </c>
      <c r="N16" s="36">
        <f>1-7.65%</f>
        <v>0.9235</v>
      </c>
      <c r="O16" s="37">
        <f t="shared" si="0"/>
        <v>461.426775</v>
      </c>
      <c r="P16" s="26" t="s">
        <v>113</v>
      </c>
    </row>
    <row r="17" ht="17" customHeight="1" spans="1:16">
      <c r="A17" s="26">
        <v>14</v>
      </c>
      <c r="B17" s="27" t="s">
        <v>126</v>
      </c>
      <c r="C17" s="26" t="s">
        <v>127</v>
      </c>
      <c r="D17" s="26" t="s">
        <v>128</v>
      </c>
      <c r="E17" s="26" t="s">
        <v>129</v>
      </c>
      <c r="F17" s="26" t="s">
        <v>130</v>
      </c>
      <c r="G17" s="26" t="s">
        <v>131</v>
      </c>
      <c r="H17" s="26" t="s">
        <v>27</v>
      </c>
      <c r="I17" s="26" t="s">
        <v>28</v>
      </c>
      <c r="J17" s="26" t="s">
        <v>103</v>
      </c>
      <c r="K17" s="26" t="s">
        <v>132</v>
      </c>
      <c r="L17" s="26" t="s">
        <v>131</v>
      </c>
      <c r="M17" s="26" t="s">
        <v>133</v>
      </c>
      <c r="N17" s="36">
        <f>1-7.81%</f>
        <v>0.9219</v>
      </c>
      <c r="O17" s="37">
        <f t="shared" si="0"/>
        <v>460.0281</v>
      </c>
      <c r="P17" s="26" t="s">
        <v>113</v>
      </c>
    </row>
    <row r="18" ht="18" customHeight="1" spans="1:16">
      <c r="A18" s="26">
        <v>15</v>
      </c>
      <c r="B18" s="27" t="s">
        <v>134</v>
      </c>
      <c r="C18" s="26" t="s">
        <v>135</v>
      </c>
      <c r="D18" s="26" t="s">
        <v>136</v>
      </c>
      <c r="E18" s="26" t="s">
        <v>101</v>
      </c>
      <c r="F18" s="26" t="s">
        <v>137</v>
      </c>
      <c r="G18" s="26" t="s">
        <v>60</v>
      </c>
      <c r="H18" s="26" t="s">
        <v>97</v>
      </c>
      <c r="I18" s="26" t="s">
        <v>83</v>
      </c>
      <c r="J18" s="26" t="s">
        <v>103</v>
      </c>
      <c r="K18" s="26" t="s">
        <v>26</v>
      </c>
      <c r="L18" s="26" t="s">
        <v>138</v>
      </c>
      <c r="M18" s="26" t="s">
        <v>139</v>
      </c>
      <c r="N18" s="36">
        <f>1-8.44%</f>
        <v>0.9156</v>
      </c>
      <c r="O18" s="37">
        <f t="shared" si="0"/>
        <v>457.507008</v>
      </c>
      <c r="P18" s="26" t="s">
        <v>113</v>
      </c>
    </row>
    <row r="19" ht="18" customHeight="1" spans="1:16">
      <c r="A19" s="26">
        <v>16</v>
      </c>
      <c r="B19" s="27" t="s">
        <v>140</v>
      </c>
      <c r="C19" s="26" t="s">
        <v>141</v>
      </c>
      <c r="D19" s="26" t="s">
        <v>142</v>
      </c>
      <c r="E19" s="26" t="s">
        <v>143</v>
      </c>
      <c r="F19" s="26" t="s">
        <v>144</v>
      </c>
      <c r="G19" s="26" t="s">
        <v>145</v>
      </c>
      <c r="H19" s="26" t="s">
        <v>63</v>
      </c>
      <c r="I19" s="26" t="s">
        <v>146</v>
      </c>
      <c r="J19" s="26" t="s">
        <v>27</v>
      </c>
      <c r="K19" s="26" t="s">
        <v>28</v>
      </c>
      <c r="L19" s="26" t="s">
        <v>147</v>
      </c>
      <c r="M19" s="26" t="s">
        <v>148</v>
      </c>
      <c r="N19" s="36">
        <f>1-9.74%</f>
        <v>0.9026</v>
      </c>
      <c r="O19" s="37">
        <f t="shared" si="0"/>
        <v>450.614024</v>
      </c>
      <c r="P19" s="26" t="s">
        <v>113</v>
      </c>
    </row>
    <row r="20" ht="16" customHeight="1" spans="1:16">
      <c r="A20" s="26">
        <v>17</v>
      </c>
      <c r="B20" s="27" t="s">
        <v>149</v>
      </c>
      <c r="C20" s="26" t="s">
        <v>150</v>
      </c>
      <c r="D20" s="26" t="s">
        <v>151</v>
      </c>
      <c r="E20" s="26" t="s">
        <v>152</v>
      </c>
      <c r="F20" s="26" t="s">
        <v>153</v>
      </c>
      <c r="G20" s="26" t="s">
        <v>154</v>
      </c>
      <c r="H20" s="26" t="s">
        <v>155</v>
      </c>
      <c r="I20" s="26" t="s">
        <v>74</v>
      </c>
      <c r="J20" s="26" t="s">
        <v>156</v>
      </c>
      <c r="K20" s="26" t="s">
        <v>62</v>
      </c>
      <c r="L20" s="26" t="s">
        <v>109</v>
      </c>
      <c r="M20" s="26" t="s">
        <v>157</v>
      </c>
      <c r="N20" s="36">
        <f>1-10.68%</f>
        <v>0.8932</v>
      </c>
      <c r="O20" s="37">
        <f t="shared" si="0"/>
        <v>446.046216</v>
      </c>
      <c r="P20" s="26" t="s">
        <v>113</v>
      </c>
    </row>
    <row r="21" ht="16" customHeight="1" spans="1:16">
      <c r="A21" s="26">
        <v>18</v>
      </c>
      <c r="B21" s="27" t="s">
        <v>158</v>
      </c>
      <c r="C21" s="26" t="s">
        <v>159</v>
      </c>
      <c r="D21" s="26" t="s">
        <v>160</v>
      </c>
      <c r="E21" s="26" t="s">
        <v>161</v>
      </c>
      <c r="F21" s="26" t="s">
        <v>162</v>
      </c>
      <c r="G21" s="26" t="s">
        <v>163</v>
      </c>
      <c r="H21" s="26" t="s">
        <v>25</v>
      </c>
      <c r="I21" s="26" t="s">
        <v>164</v>
      </c>
      <c r="J21" s="26" t="s">
        <v>27</v>
      </c>
      <c r="K21" s="26" t="s">
        <v>28</v>
      </c>
      <c r="L21" s="26" t="s">
        <v>138</v>
      </c>
      <c r="M21" s="26" t="s">
        <v>165</v>
      </c>
      <c r="N21" s="36">
        <f>1-11.11%</f>
        <v>0.8889</v>
      </c>
      <c r="O21" s="37">
        <f t="shared" si="0"/>
        <v>444.201108</v>
      </c>
      <c r="P21" s="26" t="s">
        <v>113</v>
      </c>
    </row>
    <row r="22" ht="16" customHeight="1" spans="1:16">
      <c r="A22" s="26">
        <v>19</v>
      </c>
      <c r="B22" s="27" t="s">
        <v>166</v>
      </c>
      <c r="C22" s="26" t="s">
        <v>167</v>
      </c>
      <c r="D22" s="26" t="s">
        <v>168</v>
      </c>
      <c r="E22" s="26" t="s">
        <v>169</v>
      </c>
      <c r="F22" s="26" t="s">
        <v>170</v>
      </c>
      <c r="G22" s="26" t="s">
        <v>171</v>
      </c>
      <c r="H22" s="26" t="s">
        <v>110</v>
      </c>
      <c r="I22" s="26" t="s">
        <v>172</v>
      </c>
      <c r="J22" s="26" t="s">
        <v>173</v>
      </c>
      <c r="K22" s="26" t="s">
        <v>174</v>
      </c>
      <c r="L22" s="26" t="s">
        <v>175</v>
      </c>
      <c r="M22" s="26" t="s">
        <v>176</v>
      </c>
      <c r="N22" s="36">
        <f>1-12.88%</f>
        <v>0.8712</v>
      </c>
      <c r="O22" s="37">
        <f t="shared" si="0"/>
        <v>434.563272</v>
      </c>
      <c r="P22" s="26" t="s">
        <v>113</v>
      </c>
    </row>
    <row r="23" ht="25" customHeight="1" spans="1:16">
      <c r="A23" s="26">
        <v>20</v>
      </c>
      <c r="B23" s="27" t="s">
        <v>177</v>
      </c>
      <c r="C23" s="26" t="s">
        <v>178</v>
      </c>
      <c r="D23" s="26" t="s">
        <v>179</v>
      </c>
      <c r="E23" s="26" t="s">
        <v>152</v>
      </c>
      <c r="F23" s="26" t="s">
        <v>180</v>
      </c>
      <c r="G23" s="26" t="s">
        <v>181</v>
      </c>
      <c r="H23" s="26" t="s">
        <v>156</v>
      </c>
      <c r="I23" s="26" t="s">
        <v>182</v>
      </c>
      <c r="J23" s="26" t="s">
        <v>27</v>
      </c>
      <c r="K23" s="26" t="s">
        <v>28</v>
      </c>
      <c r="L23" s="26" t="s">
        <v>183</v>
      </c>
      <c r="M23" s="26" t="s">
        <v>184</v>
      </c>
      <c r="N23" s="36">
        <f>1-13.1%</f>
        <v>0.869</v>
      </c>
      <c r="O23" s="37">
        <f t="shared" si="0"/>
        <v>434.10026</v>
      </c>
      <c r="P23" s="38" t="s">
        <v>185</v>
      </c>
    </row>
  </sheetData>
  <mergeCells count="3">
    <mergeCell ref="A1:P1"/>
    <mergeCell ref="A2:D2"/>
    <mergeCell ref="M2:P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B25" sqref="B25"/>
    </sheetView>
  </sheetViews>
  <sheetFormatPr defaultColWidth="9" defaultRowHeight="13.5"/>
  <cols>
    <col min="1" max="1" width="8.25" style="2" customWidth="1"/>
    <col min="2" max="2" width="14" style="2" customWidth="1"/>
    <col min="3" max="7" width="9" style="2"/>
    <col min="8" max="9" width="8.375" style="2" customWidth="1"/>
    <col min="10" max="10" width="8.625" style="2" customWidth="1"/>
    <col min="11" max="11" width="9.125" style="2" customWidth="1"/>
    <col min="12" max="12" width="7.75" style="2" customWidth="1"/>
    <col min="13" max="16384" width="9" style="2"/>
  </cols>
  <sheetData>
    <row r="1" s="1" customFormat="1" ht="26" customHeight="1" spans="1:13">
      <c r="A1" s="3" t="s">
        <v>186</v>
      </c>
      <c r="B1" s="3"/>
      <c r="C1" s="3"/>
      <c r="D1" s="4"/>
      <c r="E1" s="3"/>
      <c r="F1" s="3"/>
      <c r="G1" s="4"/>
      <c r="H1" s="4"/>
      <c r="I1" s="4"/>
      <c r="J1" s="4"/>
      <c r="K1" s="4"/>
      <c r="L1" s="4"/>
      <c r="M1" s="3"/>
    </row>
    <row r="2" s="1" customFormat="1" ht="11" customHeight="1" spans="1:13">
      <c r="A2" s="3"/>
      <c r="B2" s="3"/>
      <c r="C2" s="3"/>
      <c r="D2" s="4"/>
      <c r="E2" s="3"/>
      <c r="F2" s="3"/>
      <c r="G2" s="4"/>
      <c r="H2" s="4"/>
      <c r="I2" s="4"/>
      <c r="J2" s="4"/>
      <c r="K2" s="4"/>
      <c r="L2" s="4"/>
      <c r="M2" s="3"/>
    </row>
    <row r="3" s="1" customFormat="1" ht="27" customHeight="1" spans="1:13">
      <c r="A3" s="5" t="s">
        <v>3</v>
      </c>
      <c r="B3" s="5" t="s">
        <v>187</v>
      </c>
      <c r="C3" s="6" t="s">
        <v>188</v>
      </c>
      <c r="D3" s="7" t="s">
        <v>189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190</v>
      </c>
      <c r="M3" s="6" t="s">
        <v>18</v>
      </c>
    </row>
    <row r="4" ht="19" customHeight="1" spans="1:13">
      <c r="A4" s="8">
        <v>1</v>
      </c>
      <c r="B4" s="9" t="s">
        <v>191</v>
      </c>
      <c r="C4" s="9" t="s">
        <v>192</v>
      </c>
      <c r="D4" s="9" t="s">
        <v>27</v>
      </c>
      <c r="E4" s="9" t="s">
        <v>192</v>
      </c>
      <c r="F4" s="9" t="s">
        <v>36</v>
      </c>
      <c r="G4" s="9" t="s">
        <v>27</v>
      </c>
      <c r="H4" s="9" t="s">
        <v>28</v>
      </c>
      <c r="I4" s="9" t="s">
        <v>27</v>
      </c>
      <c r="J4" s="9" t="s">
        <v>28</v>
      </c>
      <c r="K4" s="9" t="s">
        <v>36</v>
      </c>
      <c r="L4" s="9" t="s">
        <v>37</v>
      </c>
      <c r="M4" s="8" t="s">
        <v>193</v>
      </c>
    </row>
    <row r="5" ht="19" customHeight="1" spans="1:13">
      <c r="A5" s="8">
        <v>2</v>
      </c>
      <c r="B5" s="9" t="s">
        <v>194</v>
      </c>
      <c r="C5" s="9" t="s">
        <v>195</v>
      </c>
      <c r="D5" s="9" t="s">
        <v>27</v>
      </c>
      <c r="E5" s="9" t="s">
        <v>195</v>
      </c>
      <c r="F5" s="9" t="s">
        <v>36</v>
      </c>
      <c r="G5" s="9" t="s">
        <v>27</v>
      </c>
      <c r="H5" s="9" t="s">
        <v>28</v>
      </c>
      <c r="I5" s="9" t="s">
        <v>27</v>
      </c>
      <c r="J5" s="9" t="s">
        <v>28</v>
      </c>
      <c r="K5" s="9" t="s">
        <v>36</v>
      </c>
      <c r="L5" s="9" t="s">
        <v>37</v>
      </c>
      <c r="M5" s="8" t="s">
        <v>193</v>
      </c>
    </row>
    <row r="6" ht="19" customHeight="1" spans="1:13">
      <c r="A6" s="8">
        <v>3</v>
      </c>
      <c r="B6" s="9" t="s">
        <v>196</v>
      </c>
      <c r="C6" s="9" t="s">
        <v>197</v>
      </c>
      <c r="D6" s="9" t="s">
        <v>27</v>
      </c>
      <c r="E6" s="9" t="s">
        <v>197</v>
      </c>
      <c r="F6" s="9" t="s">
        <v>36</v>
      </c>
      <c r="G6" s="9" t="s">
        <v>27</v>
      </c>
      <c r="H6" s="9" t="s">
        <v>28</v>
      </c>
      <c r="I6" s="9" t="s">
        <v>27</v>
      </c>
      <c r="J6" s="9" t="s">
        <v>28</v>
      </c>
      <c r="K6" s="9" t="s">
        <v>36</v>
      </c>
      <c r="L6" s="9" t="s">
        <v>37</v>
      </c>
      <c r="M6" s="8" t="s">
        <v>193</v>
      </c>
    </row>
    <row r="7" ht="19" customHeight="1" spans="1:13">
      <c r="A7" s="8">
        <v>4</v>
      </c>
      <c r="B7" s="9" t="s">
        <v>198</v>
      </c>
      <c r="C7" s="9" t="s">
        <v>199</v>
      </c>
      <c r="D7" s="9" t="s">
        <v>27</v>
      </c>
      <c r="E7" s="9" t="s">
        <v>199</v>
      </c>
      <c r="F7" s="9" t="s">
        <v>36</v>
      </c>
      <c r="G7" s="9" t="s">
        <v>27</v>
      </c>
      <c r="H7" s="9" t="s">
        <v>28</v>
      </c>
      <c r="I7" s="9" t="s">
        <v>27</v>
      </c>
      <c r="J7" s="9" t="s">
        <v>28</v>
      </c>
      <c r="K7" s="9" t="s">
        <v>36</v>
      </c>
      <c r="L7" s="9" t="s">
        <v>37</v>
      </c>
      <c r="M7" s="8" t="s">
        <v>193</v>
      </c>
    </row>
    <row r="8" ht="19" customHeight="1" spans="1:13">
      <c r="A8" s="8">
        <v>5</v>
      </c>
      <c r="B8" s="9" t="s">
        <v>200</v>
      </c>
      <c r="C8" s="9" t="s">
        <v>201</v>
      </c>
      <c r="D8" s="9" t="s">
        <v>27</v>
      </c>
      <c r="E8" s="9" t="s">
        <v>201</v>
      </c>
      <c r="F8" s="9" t="s">
        <v>36</v>
      </c>
      <c r="G8" s="9" t="s">
        <v>27</v>
      </c>
      <c r="H8" s="9" t="s">
        <v>28</v>
      </c>
      <c r="I8" s="9" t="s">
        <v>27</v>
      </c>
      <c r="J8" s="9" t="s">
        <v>28</v>
      </c>
      <c r="K8" s="9" t="s">
        <v>36</v>
      </c>
      <c r="L8" s="9" t="s">
        <v>37</v>
      </c>
      <c r="M8" s="8" t="s">
        <v>193</v>
      </c>
    </row>
    <row r="9" ht="19" customHeight="1" spans="1:13">
      <c r="A9" s="8">
        <v>6</v>
      </c>
      <c r="B9" s="9" t="s">
        <v>202</v>
      </c>
      <c r="C9" s="9" t="s">
        <v>203</v>
      </c>
      <c r="D9" s="9" t="s">
        <v>27</v>
      </c>
      <c r="E9" s="9" t="s">
        <v>203</v>
      </c>
      <c r="F9" s="9" t="s">
        <v>36</v>
      </c>
      <c r="G9" s="9" t="s">
        <v>27</v>
      </c>
      <c r="H9" s="9" t="s">
        <v>28</v>
      </c>
      <c r="I9" s="9" t="s">
        <v>27</v>
      </c>
      <c r="J9" s="9" t="s">
        <v>28</v>
      </c>
      <c r="K9" s="9" t="s">
        <v>36</v>
      </c>
      <c r="L9" s="9" t="s">
        <v>37</v>
      </c>
      <c r="M9" s="8" t="s">
        <v>193</v>
      </c>
    </row>
    <row r="10" ht="19" customHeight="1" spans="1:13">
      <c r="A10" s="8">
        <v>7</v>
      </c>
      <c r="B10" s="9" t="s">
        <v>204</v>
      </c>
      <c r="C10" s="9" t="s">
        <v>205</v>
      </c>
      <c r="D10" s="9" t="s">
        <v>27</v>
      </c>
      <c r="E10" s="9" t="s">
        <v>205</v>
      </c>
      <c r="F10" s="9" t="s">
        <v>36</v>
      </c>
      <c r="G10" s="9" t="s">
        <v>27</v>
      </c>
      <c r="H10" s="9" t="s">
        <v>28</v>
      </c>
      <c r="I10" s="9" t="s">
        <v>27</v>
      </c>
      <c r="J10" s="9" t="s">
        <v>28</v>
      </c>
      <c r="K10" s="9" t="s">
        <v>36</v>
      </c>
      <c r="L10" s="9" t="s">
        <v>37</v>
      </c>
      <c r="M10" s="8" t="s">
        <v>193</v>
      </c>
    </row>
    <row r="11" ht="19" customHeight="1" spans="1:13">
      <c r="A11" s="8">
        <v>8</v>
      </c>
      <c r="B11" s="9" t="s">
        <v>206</v>
      </c>
      <c r="C11" s="9" t="s">
        <v>207</v>
      </c>
      <c r="D11" s="9" t="s">
        <v>27</v>
      </c>
      <c r="E11" s="9" t="s">
        <v>207</v>
      </c>
      <c r="F11" s="9" t="s">
        <v>36</v>
      </c>
      <c r="G11" s="9" t="s">
        <v>27</v>
      </c>
      <c r="H11" s="9" t="s">
        <v>28</v>
      </c>
      <c r="I11" s="9" t="s">
        <v>27</v>
      </c>
      <c r="J11" s="9" t="s">
        <v>28</v>
      </c>
      <c r="K11" s="9" t="s">
        <v>36</v>
      </c>
      <c r="L11" s="9" t="s">
        <v>37</v>
      </c>
      <c r="M11" s="8" t="s">
        <v>193</v>
      </c>
    </row>
    <row r="12" ht="19" customHeight="1" spans="1:13">
      <c r="A12" s="8">
        <v>9</v>
      </c>
      <c r="B12" s="9" t="s">
        <v>208</v>
      </c>
      <c r="C12" s="9" t="s">
        <v>209</v>
      </c>
      <c r="D12" s="9" t="s">
        <v>27</v>
      </c>
      <c r="E12" s="9" t="s">
        <v>209</v>
      </c>
      <c r="F12" s="9" t="s">
        <v>36</v>
      </c>
      <c r="G12" s="9" t="s">
        <v>27</v>
      </c>
      <c r="H12" s="9" t="s">
        <v>28</v>
      </c>
      <c r="I12" s="9" t="s">
        <v>27</v>
      </c>
      <c r="J12" s="9" t="s">
        <v>28</v>
      </c>
      <c r="K12" s="9" t="s">
        <v>36</v>
      </c>
      <c r="L12" s="9" t="s">
        <v>37</v>
      </c>
      <c r="M12" s="8" t="s">
        <v>193</v>
      </c>
    </row>
    <row r="13" ht="19" customHeight="1" spans="1:13">
      <c r="A13" s="8">
        <v>10</v>
      </c>
      <c r="B13" s="9" t="s">
        <v>210</v>
      </c>
      <c r="C13" s="9" t="s">
        <v>211</v>
      </c>
      <c r="D13" s="9" t="s">
        <v>27</v>
      </c>
      <c r="E13" s="9" t="s">
        <v>211</v>
      </c>
      <c r="F13" s="9" t="s">
        <v>36</v>
      </c>
      <c r="G13" s="9" t="s">
        <v>27</v>
      </c>
      <c r="H13" s="9" t="s">
        <v>28</v>
      </c>
      <c r="I13" s="9" t="s">
        <v>27</v>
      </c>
      <c r="J13" s="9" t="s">
        <v>28</v>
      </c>
      <c r="K13" s="9" t="s">
        <v>36</v>
      </c>
      <c r="L13" s="9" t="s">
        <v>37</v>
      </c>
      <c r="M13" s="8" t="s">
        <v>193</v>
      </c>
    </row>
    <row r="14" ht="19" customHeight="1" spans="1:13">
      <c r="A14" s="8">
        <v>11</v>
      </c>
      <c r="B14" s="9" t="s">
        <v>212</v>
      </c>
      <c r="C14" s="9" t="s">
        <v>25</v>
      </c>
      <c r="D14" s="9" t="s">
        <v>25</v>
      </c>
      <c r="E14" s="9" t="s">
        <v>27</v>
      </c>
      <c r="F14" s="9" t="s">
        <v>28</v>
      </c>
      <c r="G14" s="9" t="s">
        <v>27</v>
      </c>
      <c r="H14" s="9" t="s">
        <v>28</v>
      </c>
      <c r="I14" s="9" t="s">
        <v>25</v>
      </c>
      <c r="J14" s="9" t="s">
        <v>36</v>
      </c>
      <c r="K14" s="9" t="s">
        <v>213</v>
      </c>
      <c r="L14" s="9" t="s">
        <v>214</v>
      </c>
      <c r="M14" s="13" t="s">
        <v>215</v>
      </c>
    </row>
    <row r="15" ht="19" customHeight="1" spans="1:13">
      <c r="A15" s="8">
        <v>12</v>
      </c>
      <c r="B15" s="9" t="s">
        <v>216</v>
      </c>
      <c r="C15" s="9" t="s">
        <v>25</v>
      </c>
      <c r="D15" s="9" t="s">
        <v>25</v>
      </c>
      <c r="E15" s="9" t="s">
        <v>27</v>
      </c>
      <c r="F15" s="9" t="s">
        <v>28</v>
      </c>
      <c r="G15" s="9" t="s">
        <v>27</v>
      </c>
      <c r="H15" s="9" t="s">
        <v>28</v>
      </c>
      <c r="I15" s="9" t="s">
        <v>25</v>
      </c>
      <c r="J15" s="9" t="s">
        <v>36</v>
      </c>
      <c r="K15" s="9" t="s">
        <v>213</v>
      </c>
      <c r="L15" s="9" t="s">
        <v>214</v>
      </c>
      <c r="M15" s="13" t="s">
        <v>215</v>
      </c>
    </row>
    <row r="16" ht="19" customHeight="1" spans="1:13">
      <c r="A16" s="8">
        <v>13</v>
      </c>
      <c r="B16" s="9" t="s">
        <v>217</v>
      </c>
      <c r="C16" s="9" t="s">
        <v>25</v>
      </c>
      <c r="D16" s="9" t="s">
        <v>25</v>
      </c>
      <c r="E16" s="9" t="s">
        <v>27</v>
      </c>
      <c r="F16" s="9" t="s">
        <v>28</v>
      </c>
      <c r="G16" s="9" t="s">
        <v>27</v>
      </c>
      <c r="H16" s="9" t="s">
        <v>28</v>
      </c>
      <c r="I16" s="9" t="s">
        <v>25</v>
      </c>
      <c r="J16" s="9" t="s">
        <v>36</v>
      </c>
      <c r="K16" s="9" t="s">
        <v>213</v>
      </c>
      <c r="L16" s="9" t="s">
        <v>214</v>
      </c>
      <c r="M16" s="13" t="s">
        <v>215</v>
      </c>
    </row>
    <row r="17" ht="19" customHeight="1" spans="1:13">
      <c r="A17" s="8">
        <v>14</v>
      </c>
      <c r="B17" s="9" t="s">
        <v>218</v>
      </c>
      <c r="C17" s="9" t="s">
        <v>25</v>
      </c>
      <c r="D17" s="9" t="s">
        <v>25</v>
      </c>
      <c r="E17" s="9" t="s">
        <v>27</v>
      </c>
      <c r="F17" s="9" t="s">
        <v>28</v>
      </c>
      <c r="G17" s="9" t="s">
        <v>27</v>
      </c>
      <c r="H17" s="9" t="s">
        <v>28</v>
      </c>
      <c r="I17" s="9" t="s">
        <v>25</v>
      </c>
      <c r="J17" s="9" t="s">
        <v>36</v>
      </c>
      <c r="K17" s="9" t="s">
        <v>213</v>
      </c>
      <c r="L17" s="9" t="s">
        <v>214</v>
      </c>
      <c r="M17" s="13" t="s">
        <v>215</v>
      </c>
    </row>
    <row r="18" ht="19" customHeight="1" spans="1:13">
      <c r="A18" s="8">
        <v>15</v>
      </c>
      <c r="B18" s="9" t="s">
        <v>219</v>
      </c>
      <c r="C18" s="9" t="s">
        <v>25</v>
      </c>
      <c r="D18" s="9" t="s">
        <v>25</v>
      </c>
      <c r="E18" s="9" t="s">
        <v>27</v>
      </c>
      <c r="F18" s="9" t="s">
        <v>28</v>
      </c>
      <c r="G18" s="9" t="s">
        <v>27</v>
      </c>
      <c r="H18" s="9" t="s">
        <v>28</v>
      </c>
      <c r="I18" s="9" t="s">
        <v>25</v>
      </c>
      <c r="J18" s="9" t="s">
        <v>36</v>
      </c>
      <c r="K18" s="9" t="s">
        <v>213</v>
      </c>
      <c r="L18" s="9" t="s">
        <v>214</v>
      </c>
      <c r="M18" s="8" t="s">
        <v>215</v>
      </c>
    </row>
    <row r="19" ht="19" customHeight="1" spans="1:13">
      <c r="A19" s="8">
        <v>16</v>
      </c>
      <c r="B19" s="9" t="s">
        <v>220</v>
      </c>
      <c r="C19" s="9" t="s">
        <v>25</v>
      </c>
      <c r="D19" s="9" t="s">
        <v>25</v>
      </c>
      <c r="E19" s="9" t="s">
        <v>27</v>
      </c>
      <c r="F19" s="9" t="s">
        <v>28</v>
      </c>
      <c r="G19" s="9" t="s">
        <v>27</v>
      </c>
      <c r="H19" s="9" t="s">
        <v>28</v>
      </c>
      <c r="I19" s="9" t="s">
        <v>25</v>
      </c>
      <c r="J19" s="9" t="s">
        <v>36</v>
      </c>
      <c r="K19" s="9" t="s">
        <v>213</v>
      </c>
      <c r="L19" s="9" t="s">
        <v>214</v>
      </c>
      <c r="M19" s="8" t="s">
        <v>215</v>
      </c>
    </row>
    <row r="20" ht="19" customHeight="1" spans="1:13">
      <c r="A20" s="8">
        <v>17</v>
      </c>
      <c r="B20" s="9" t="s">
        <v>221</v>
      </c>
      <c r="C20" s="9" t="s">
        <v>25</v>
      </c>
      <c r="D20" s="9" t="s">
        <v>25</v>
      </c>
      <c r="E20" s="9" t="s">
        <v>27</v>
      </c>
      <c r="F20" s="9" t="s">
        <v>28</v>
      </c>
      <c r="G20" s="9" t="s">
        <v>27</v>
      </c>
      <c r="H20" s="9" t="s">
        <v>28</v>
      </c>
      <c r="I20" s="9" t="s">
        <v>25</v>
      </c>
      <c r="J20" s="9" t="s">
        <v>36</v>
      </c>
      <c r="K20" s="9" t="s">
        <v>213</v>
      </c>
      <c r="L20" s="9" t="s">
        <v>214</v>
      </c>
      <c r="M20" s="8" t="s">
        <v>215</v>
      </c>
    </row>
    <row r="21" ht="19" customHeight="1" spans="1:13">
      <c r="A21" s="8">
        <v>18</v>
      </c>
      <c r="B21" s="9" t="s">
        <v>222</v>
      </c>
      <c r="C21" s="9" t="s">
        <v>25</v>
      </c>
      <c r="D21" s="9" t="s">
        <v>25</v>
      </c>
      <c r="E21" s="9" t="s">
        <v>27</v>
      </c>
      <c r="F21" s="9" t="s">
        <v>28</v>
      </c>
      <c r="G21" s="9" t="s">
        <v>27</v>
      </c>
      <c r="H21" s="9" t="s">
        <v>28</v>
      </c>
      <c r="I21" s="9" t="s">
        <v>25</v>
      </c>
      <c r="J21" s="9" t="s">
        <v>36</v>
      </c>
      <c r="K21" s="9" t="s">
        <v>213</v>
      </c>
      <c r="L21" s="9" t="s">
        <v>214</v>
      </c>
      <c r="M21" s="13" t="s">
        <v>215</v>
      </c>
    </row>
    <row r="22" ht="19" customHeight="1" spans="1:13">
      <c r="A22" s="10">
        <v>19</v>
      </c>
      <c r="B22" s="9" t="s">
        <v>223</v>
      </c>
      <c r="C22" s="9" t="s">
        <v>25</v>
      </c>
      <c r="D22" s="9" t="s">
        <v>103</v>
      </c>
      <c r="E22" s="9" t="s">
        <v>27</v>
      </c>
      <c r="F22" s="9" t="s">
        <v>28</v>
      </c>
      <c r="G22" s="9" t="s">
        <v>27</v>
      </c>
      <c r="H22" s="9" t="s">
        <v>28</v>
      </c>
      <c r="I22" s="9" t="s">
        <v>25</v>
      </c>
      <c r="J22" s="9" t="s">
        <v>36</v>
      </c>
      <c r="K22" s="9" t="s">
        <v>213</v>
      </c>
      <c r="L22" s="9" t="s">
        <v>214</v>
      </c>
      <c r="M22" s="8" t="s">
        <v>215</v>
      </c>
    </row>
    <row r="23" ht="19" customHeight="1" spans="1:13">
      <c r="A23" s="10">
        <v>20</v>
      </c>
      <c r="B23" s="9" t="s">
        <v>224</v>
      </c>
      <c r="C23" s="9" t="s">
        <v>25</v>
      </c>
      <c r="D23" s="9" t="s">
        <v>103</v>
      </c>
      <c r="E23" s="9" t="s">
        <v>27</v>
      </c>
      <c r="F23" s="9" t="s">
        <v>28</v>
      </c>
      <c r="G23" s="9" t="s">
        <v>27</v>
      </c>
      <c r="H23" s="9" t="s">
        <v>28</v>
      </c>
      <c r="I23" s="9" t="s">
        <v>25</v>
      </c>
      <c r="J23" s="9" t="s">
        <v>36</v>
      </c>
      <c r="K23" s="9" t="s">
        <v>213</v>
      </c>
      <c r="L23" s="9" t="s">
        <v>214</v>
      </c>
      <c r="M23" s="14" t="s">
        <v>225</v>
      </c>
    </row>
    <row r="24" ht="19" customHeight="1" spans="1:1">
      <c r="A24" s="11"/>
    </row>
    <row r="25" spans="1:1">
      <c r="A25" s="11"/>
    </row>
    <row r="26" spans="2:1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</sheetData>
  <mergeCells count="1">
    <mergeCell ref="A1:M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企业排名</vt:lpstr>
      <vt:lpstr>车辆排名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曾祺</cp:lastModifiedBy>
  <dcterms:created xsi:type="dcterms:W3CDTF">2022-07-07T09:19:00Z</dcterms:created>
  <dcterms:modified xsi:type="dcterms:W3CDTF">2022-08-15T02:10:36Z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BA95E295CE2242A8B444FD665CBF6D82</vt:lpwstr>
  </property>
  <property fmtid="{D5CDD505-2E9C-101B-9397-08002B2CF9AE}" pid="3" name="KSOProductBuildVer">
    <vt:lpwstr>2052-11.1.0.12302</vt:lpwstr>
  </property>
</Properties>
</file>